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90" activeTab="0"/>
  </bookViews>
  <sheets>
    <sheet name="Aクラス（1日目）" sheetId="1" r:id="rId1"/>
    <sheet name="Aクラス（2日目）" sheetId="2" r:id="rId2"/>
  </sheets>
  <definedNames/>
  <calcPr fullCalcOnLoad="1"/>
</workbook>
</file>

<file path=xl/sharedStrings.xml><?xml version="1.0" encoding="utf-8"?>
<sst xmlns="http://schemas.openxmlformats.org/spreadsheetml/2006/main" count="223" uniqueCount="109">
  <si>
    <t>勝点</t>
  </si>
  <si>
    <t>得点</t>
  </si>
  <si>
    <t>失点</t>
  </si>
  <si>
    <t>順位</t>
  </si>
  <si>
    <t>当該</t>
  </si>
  <si>
    <t>１位ブロック</t>
  </si>
  <si>
    <t>Ａ　１位</t>
  </si>
  <si>
    <t>Ｂ　１位</t>
  </si>
  <si>
    <t>Ｃ　１位</t>
  </si>
  <si>
    <t>Ｄ　１位</t>
  </si>
  <si>
    <t>時間</t>
  </si>
  <si>
    <t>Ｒ</t>
  </si>
  <si>
    <t>⑨</t>
  </si>
  <si>
    <t>①</t>
  </si>
  <si>
    <t>②</t>
  </si>
  <si>
    <t>⑫</t>
  </si>
  <si>
    <t>２位ブロック</t>
  </si>
  <si>
    <t>④</t>
  </si>
  <si>
    <t>⑥</t>
  </si>
  <si>
    <t>Ａ　２位</t>
  </si>
  <si>
    <t>Ｂ　２位</t>
  </si>
  <si>
    <t>Ｃ　２位</t>
  </si>
  <si>
    <t>Ｄ　２位</t>
  </si>
  <si>
    <t>⑦</t>
  </si>
  <si>
    <t>３位ブロック</t>
  </si>
  <si>
    <t>Ａ　３位</t>
  </si>
  <si>
    <t>Ｂ　３位</t>
  </si>
  <si>
    <t>Ｃ　３位</t>
  </si>
  <si>
    <t>Ｄ　３位</t>
  </si>
  <si>
    <t>⑪</t>
  </si>
  <si>
    <t>③</t>
  </si>
  <si>
    <t>⑧</t>
  </si>
  <si>
    <t>⑤</t>
  </si>
  <si>
    <t>Ｒ</t>
  </si>
  <si>
    <t>⑩</t>
  </si>
  <si>
    <t>烏川サッカー場　Ａコート</t>
  </si>
  <si>
    <t>烏川サッカー場　Bコート</t>
  </si>
  <si>
    <t>当該</t>
  </si>
  <si>
    <t>平井JFC</t>
  </si>
  <si>
    <t>FC藤岡</t>
  </si>
  <si>
    <t>吉井JP</t>
  </si>
  <si>
    <t>SC小野</t>
  </si>
  <si>
    <t>おにしデビルス</t>
  </si>
  <si>
    <t>-</t>
  </si>
  <si>
    <t>【Ａブロック】</t>
  </si>
  <si>
    <t>№</t>
  </si>
  <si>
    <t>チーム名</t>
  </si>
  <si>
    <t>得失差</t>
  </si>
  <si>
    <t>勝敗</t>
  </si>
  <si>
    <t>仮順位2</t>
  </si>
  <si>
    <t>仮順位1</t>
  </si>
  <si>
    <t>勝点Ａ</t>
  </si>
  <si>
    <t>勝点Ｂ</t>
  </si>
  <si>
    <t>勝点順位</t>
  </si>
  <si>
    <t>得点順位</t>
  </si>
  <si>
    <t>失点順位</t>
  </si>
  <si>
    <t>得失点順位</t>
  </si>
  <si>
    <t>得失点差</t>
  </si>
  <si>
    <t>－</t>
  </si>
  <si>
    <t>【Ｂブロック】</t>
  </si>
  <si>
    <t>【Ｃブロック】</t>
  </si>
  <si>
    <t>【Dブロック】</t>
  </si>
  <si>
    <t>試合進行表　Ａコート</t>
  </si>
  <si>
    <t>試合時間</t>
  </si>
  <si>
    <t>対戦カード</t>
  </si>
  <si>
    <t>審判割当</t>
  </si>
  <si>
    <t>第1試合</t>
  </si>
  <si>
    <t>Ａ１</t>
  </si>
  <si>
    <t>Ａ２</t>
  </si>
  <si>
    <t>第2試合</t>
  </si>
  <si>
    <t>Ｂ１</t>
  </si>
  <si>
    <t>Ｂ２</t>
  </si>
  <si>
    <t>第3試合</t>
  </si>
  <si>
    <t>Ａ３</t>
  </si>
  <si>
    <t>第4試合</t>
  </si>
  <si>
    <t>Ｂ３</t>
  </si>
  <si>
    <t>第5試合</t>
  </si>
  <si>
    <t>第6試合</t>
  </si>
  <si>
    <t>試合進行表　Ｂコート</t>
  </si>
  <si>
    <t>Ｃ１</t>
  </si>
  <si>
    <t>Ｃ２</t>
  </si>
  <si>
    <t>Ｄ１</t>
  </si>
  <si>
    <t>Ｄ２</t>
  </si>
  <si>
    <t>Ｃ３</t>
  </si>
  <si>
    <t>Ｄ３</t>
  </si>
  <si>
    <t>※審判については、当該チームより１名ずつ選出し試合を行って下さい。</t>
  </si>
  <si>
    <t>第２１回ＪＡたのふじ小学生サッカー大会</t>
  </si>
  <si>
    <t>藤岡第二小SC</t>
  </si>
  <si>
    <t>美土里SC</t>
  </si>
  <si>
    <t>美九里FC</t>
  </si>
  <si>
    <t>KSCジュニア</t>
  </si>
  <si>
    <t>⑨</t>
  </si>
  <si>
    <t>⑩</t>
  </si>
  <si>
    <t>⑤</t>
  </si>
  <si>
    <t>⑥</t>
  </si>
  <si>
    <t>①</t>
  </si>
  <si>
    <t>②</t>
  </si>
  <si>
    <t>⑪</t>
  </si>
  <si>
    <t>⑫</t>
  </si>
  <si>
    <t>⑧</t>
  </si>
  <si>
    <t>⑦</t>
  </si>
  <si>
    <t>④</t>
  </si>
  <si>
    <t>③</t>
  </si>
  <si>
    <t>Aクラス 予選リーグ　9月23日（土）烏川サッカー場</t>
  </si>
  <si>
    <t>Aクラス 順位決定トーナメント　9月24日（日）烏川サッカー場</t>
  </si>
  <si>
    <t>新町SC　A</t>
  </si>
  <si>
    <t>新町SC　B</t>
  </si>
  <si>
    <t xml:space="preserve">FCブルーストライカーズ </t>
  </si>
  <si>
    <t>協会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</si>
</sst>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\+#,##0;\-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sz val="9"/>
      <name val="HG丸ｺﾞｼｯｸM-PRO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b/>
      <sz val="11"/>
      <name val="ＭＳ Ｐ明朝"/>
      <family val="1"/>
    </font>
    <font>
      <sz val="8"/>
      <name val="ＭＳ Ｐ明朝"/>
      <family val="1"/>
    </font>
    <font>
      <sz val="6"/>
      <name val="HG丸ｺﾞｼｯｸM-PRO"/>
      <family val="3"/>
    </font>
    <font>
      <sz val="10.5"/>
      <name val="ＭＳ Ｐ明朝"/>
      <family val="1"/>
    </font>
    <font>
      <sz val="14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0"/>
      <color rgb="FFFF0000"/>
      <name val="ＭＳ Ｐ明朝"/>
      <family val="1"/>
    </font>
    <font>
      <b/>
      <sz val="11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 style="hair"/>
      <right style="thin"/>
      <top style="hair"/>
      <bottom style="hair"/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hair"/>
      <right>
        <color indexed="63"/>
      </right>
      <top style="hair"/>
      <bottom style="thin"/>
      <diagonal style="hair"/>
    </border>
    <border diagonalDown="1">
      <left>
        <color indexed="63"/>
      </left>
      <right>
        <color indexed="63"/>
      </right>
      <top style="hair"/>
      <bottom style="thin"/>
      <diagonal style="hair"/>
    </border>
    <border diagonalDown="1">
      <left>
        <color indexed="63"/>
      </left>
      <right style="hair"/>
      <top style="hair"/>
      <bottom style="thin"/>
      <diagonal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2" fillId="0" borderId="0" xfId="62" applyFont="1" applyAlignment="1">
      <alignment horizontal="left" vertical="center"/>
      <protection/>
    </xf>
    <xf numFmtId="0" fontId="2" fillId="0" borderId="0" xfId="0" applyFont="1" applyAlignment="1">
      <alignment horizontal="left" vertical="center" shrinkToFi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62" applyFont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8" fillId="0" borderId="0" xfId="0" applyFont="1" applyAlignment="1">
      <alignment/>
    </xf>
    <xf numFmtId="0" fontId="6" fillId="0" borderId="0" xfId="61" applyFo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59" fillId="0" borderId="0" xfId="61" applyFont="1">
      <alignment vertical="center"/>
      <protection/>
    </xf>
    <xf numFmtId="0" fontId="8" fillId="0" borderId="19" xfId="61" applyFont="1" applyBorder="1">
      <alignment vertical="center"/>
      <protection/>
    </xf>
    <xf numFmtId="0" fontId="8" fillId="0" borderId="20" xfId="61" applyFont="1" applyBorder="1">
      <alignment vertical="center"/>
      <protection/>
    </xf>
    <xf numFmtId="0" fontId="8" fillId="0" borderId="21" xfId="61" applyFont="1" applyBorder="1">
      <alignment vertical="center"/>
      <protection/>
    </xf>
    <xf numFmtId="0" fontId="8" fillId="0" borderId="22" xfId="61" applyFont="1" applyBorder="1">
      <alignment vertical="center"/>
      <protection/>
    </xf>
    <xf numFmtId="0" fontId="8" fillId="0" borderId="23" xfId="61" applyFont="1" applyBorder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177" fontId="6" fillId="0" borderId="24" xfId="61" applyNumberFormat="1" applyFont="1" applyBorder="1">
      <alignment vertical="center"/>
      <protection/>
    </xf>
    <xf numFmtId="177" fontId="6" fillId="0" borderId="25" xfId="61" applyNumberFormat="1" applyFont="1" applyBorder="1">
      <alignment vertical="center"/>
      <protection/>
    </xf>
    <xf numFmtId="0" fontId="6" fillId="0" borderId="10" xfId="61" applyFont="1" applyBorder="1">
      <alignment vertical="center"/>
      <protection/>
    </xf>
    <xf numFmtId="177" fontId="6" fillId="0" borderId="26" xfId="61" applyNumberFormat="1" applyFont="1" applyBorder="1">
      <alignment vertical="center"/>
      <protection/>
    </xf>
    <xf numFmtId="177" fontId="6" fillId="0" borderId="27" xfId="61" applyNumberFormat="1" applyFont="1" applyBorder="1">
      <alignment vertical="center"/>
      <protection/>
    </xf>
    <xf numFmtId="177" fontId="6" fillId="0" borderId="17" xfId="61" applyNumberFormat="1" applyFont="1" applyBorder="1">
      <alignment vertical="center"/>
      <protection/>
    </xf>
    <xf numFmtId="177" fontId="6" fillId="0" borderId="15" xfId="61" applyNumberFormat="1" applyFont="1" applyBorder="1">
      <alignment vertical="center"/>
      <protection/>
    </xf>
    <xf numFmtId="0" fontId="6" fillId="0" borderId="17" xfId="61" applyFont="1" applyBorder="1">
      <alignment vertical="center"/>
      <protection/>
    </xf>
    <xf numFmtId="0" fontId="6" fillId="0" borderId="28" xfId="61" applyFont="1" applyBorder="1">
      <alignment vertical="center"/>
      <protection/>
    </xf>
    <xf numFmtId="177" fontId="6" fillId="0" borderId="14" xfId="61" applyNumberFormat="1" applyFont="1" applyBorder="1">
      <alignment vertical="center"/>
      <protection/>
    </xf>
    <xf numFmtId="177" fontId="6" fillId="0" borderId="0" xfId="61" applyNumberFormat="1" applyFont="1">
      <alignment vertical="center"/>
      <protection/>
    </xf>
    <xf numFmtId="0" fontId="6" fillId="0" borderId="0" xfId="61" applyFont="1" applyAlignment="1">
      <alignment horizontal="center" vertical="center" shrinkToFit="1"/>
      <protection/>
    </xf>
    <xf numFmtId="20" fontId="6" fillId="0" borderId="0" xfId="61" applyNumberFormat="1" applyFont="1">
      <alignment vertical="center"/>
      <protection/>
    </xf>
    <xf numFmtId="0" fontId="15" fillId="0" borderId="0" xfId="61" applyFont="1">
      <alignment vertical="center"/>
      <protection/>
    </xf>
    <xf numFmtId="0" fontId="8" fillId="0" borderId="0" xfId="61" applyFont="1" applyAlignment="1">
      <alignment horizontal="distributed" vertical="center"/>
      <protection/>
    </xf>
    <xf numFmtId="20" fontId="8" fillId="0" borderId="0" xfId="61" applyNumberFormat="1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14" fillId="0" borderId="0" xfId="61" applyFont="1" applyAlignment="1">
      <alignment horizontal="distributed" vertical="center" shrinkToFit="1"/>
      <protection/>
    </xf>
    <xf numFmtId="0" fontId="0" fillId="0" borderId="0" xfId="61" applyFont="1" applyAlignment="1">
      <alignment horizontal="center" vertical="center"/>
      <protection/>
    </xf>
    <xf numFmtId="49" fontId="9" fillId="0" borderId="0" xfId="61" applyNumberFormat="1" applyFont="1" applyAlignment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8" fillId="0" borderId="1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176" fontId="7" fillId="0" borderId="18" xfId="61" applyNumberFormat="1" applyFont="1" applyBorder="1" applyAlignment="1">
      <alignment horizontal="center" vertical="center" shrinkToFit="1"/>
      <protection/>
    </xf>
    <xf numFmtId="0" fontId="60" fillId="0" borderId="18" xfId="61" applyFont="1" applyBorder="1" applyAlignment="1">
      <alignment horizontal="center" vertical="center"/>
      <protection/>
    </xf>
    <xf numFmtId="0" fontId="60" fillId="0" borderId="30" xfId="61" applyFont="1" applyBorder="1" applyAlignment="1">
      <alignment horizontal="center" vertical="center"/>
      <protection/>
    </xf>
    <xf numFmtId="0" fontId="9" fillId="0" borderId="31" xfId="61" applyFont="1" applyBorder="1" applyAlignment="1">
      <alignment horizontal="center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9" fillId="0" borderId="33" xfId="61" applyFont="1" applyBorder="1" applyAlignment="1">
      <alignment horizontal="center" vertical="center"/>
      <protection/>
    </xf>
    <xf numFmtId="0" fontId="9" fillId="0" borderId="34" xfId="61" applyFont="1" applyBorder="1" applyAlignment="1">
      <alignment horizontal="center" vertical="center"/>
      <protection/>
    </xf>
    <xf numFmtId="0" fontId="10" fillId="0" borderId="35" xfId="61" applyFont="1" applyBorder="1" applyAlignment="1">
      <alignment horizontal="left" vertical="center"/>
      <protection/>
    </xf>
    <xf numFmtId="0" fontId="10" fillId="0" borderId="24" xfId="61" applyFont="1" applyBorder="1" applyAlignment="1">
      <alignment horizontal="left" vertical="center"/>
      <protection/>
    </xf>
    <xf numFmtId="0" fontId="10" fillId="0" borderId="36" xfId="61" applyFont="1" applyBorder="1" applyAlignment="1">
      <alignment horizontal="left" vertical="center"/>
      <protection/>
    </xf>
    <xf numFmtId="0" fontId="10" fillId="0" borderId="37" xfId="61" applyFont="1" applyBorder="1" applyAlignment="1">
      <alignment horizontal="left" vertical="center"/>
      <protection/>
    </xf>
    <xf numFmtId="0" fontId="10" fillId="0" borderId="26" xfId="61" applyFont="1" applyBorder="1" applyAlignment="1">
      <alignment horizontal="left" vertical="center"/>
      <protection/>
    </xf>
    <xf numFmtId="0" fontId="10" fillId="0" borderId="38" xfId="61" applyFont="1" applyBorder="1" applyAlignment="1">
      <alignment horizontal="left" vertical="center"/>
      <protection/>
    </xf>
    <xf numFmtId="0" fontId="11" fillId="0" borderId="39" xfId="61" applyFont="1" applyBorder="1" applyAlignment="1">
      <alignment horizontal="center" vertical="center"/>
      <protection/>
    </xf>
    <xf numFmtId="0" fontId="11" fillId="0" borderId="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35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/>
      <protection/>
    </xf>
    <xf numFmtId="0" fontId="11" fillId="0" borderId="36" xfId="61" applyFont="1" applyBorder="1" applyAlignment="1">
      <alignment horizontal="center" vertical="center"/>
      <protection/>
    </xf>
    <xf numFmtId="0" fontId="12" fillId="0" borderId="32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77" fontId="6" fillId="0" borderId="32" xfId="61" applyNumberFormat="1" applyFont="1" applyBorder="1" applyAlignment="1">
      <alignment horizontal="center" vertical="center"/>
      <protection/>
    </xf>
    <xf numFmtId="0" fontId="61" fillId="0" borderId="32" xfId="61" applyFont="1" applyBorder="1" applyAlignment="1">
      <alignment horizontal="center" vertical="center"/>
      <protection/>
    </xf>
    <xf numFmtId="0" fontId="61" fillId="0" borderId="42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13" fillId="0" borderId="37" xfId="61" applyFont="1" applyBorder="1" applyAlignment="1">
      <alignment horizontal="center" vertical="center"/>
      <protection/>
    </xf>
    <xf numFmtId="0" fontId="13" fillId="0" borderId="26" xfId="61" applyFont="1" applyBorder="1" applyAlignment="1">
      <alignment horizontal="center" vertical="center"/>
      <protection/>
    </xf>
    <xf numFmtId="0" fontId="11" fillId="0" borderId="26" xfId="61" applyFont="1" applyBorder="1" applyAlignment="1">
      <alignment horizontal="center" vertical="center"/>
      <protection/>
    </xf>
    <xf numFmtId="0" fontId="13" fillId="0" borderId="38" xfId="61" applyFont="1" applyBorder="1" applyAlignment="1">
      <alignment horizontal="center" vertical="center"/>
      <protection/>
    </xf>
    <xf numFmtId="0" fontId="10" fillId="0" borderId="32" xfId="61" applyFont="1" applyBorder="1" applyAlignment="1">
      <alignment horizontal="left" vertical="center" shrinkToFit="1"/>
      <protection/>
    </xf>
    <xf numFmtId="0" fontId="11" fillId="0" borderId="43" xfId="61" applyFont="1" applyBorder="1" applyAlignment="1">
      <alignment horizontal="center" vertical="center"/>
      <protection/>
    </xf>
    <xf numFmtId="0" fontId="11" fillId="0" borderId="44" xfId="61" applyFont="1" applyBorder="1" applyAlignment="1">
      <alignment horizontal="center" vertical="center"/>
      <protection/>
    </xf>
    <xf numFmtId="0" fontId="11" fillId="0" borderId="45" xfId="61" applyFont="1" applyBorder="1" applyAlignment="1">
      <alignment horizontal="center" vertical="center"/>
      <protection/>
    </xf>
    <xf numFmtId="0" fontId="11" fillId="0" borderId="46" xfId="61" applyFont="1" applyBorder="1" applyAlignment="1">
      <alignment horizontal="center" vertical="center"/>
      <protection/>
    </xf>
    <xf numFmtId="0" fontId="11" fillId="0" borderId="47" xfId="61" applyFont="1" applyBorder="1" applyAlignment="1">
      <alignment horizontal="center" vertical="center"/>
      <protection/>
    </xf>
    <xf numFmtId="0" fontId="11" fillId="0" borderId="48" xfId="61" applyFont="1" applyBorder="1" applyAlignment="1">
      <alignment horizontal="center" vertical="center"/>
      <protection/>
    </xf>
    <xf numFmtId="0" fontId="9" fillId="0" borderId="49" xfId="61" applyFont="1" applyBorder="1" applyAlignment="1">
      <alignment horizontal="center" vertical="center"/>
      <protection/>
    </xf>
    <xf numFmtId="0" fontId="9" fillId="0" borderId="50" xfId="61" applyFont="1" applyBorder="1" applyAlignment="1">
      <alignment horizontal="center" vertical="center"/>
      <protection/>
    </xf>
    <xf numFmtId="0" fontId="9" fillId="0" borderId="51" xfId="61" applyFont="1" applyBorder="1" applyAlignment="1">
      <alignment horizontal="center" vertical="center"/>
      <protection/>
    </xf>
    <xf numFmtId="0" fontId="10" fillId="0" borderId="52" xfId="61" applyFont="1" applyBorder="1" applyAlignment="1">
      <alignment horizontal="left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53" xfId="61" applyFont="1" applyBorder="1" applyAlignment="1">
      <alignment horizontal="left" vertical="center"/>
      <protection/>
    </xf>
    <xf numFmtId="0" fontId="10" fillId="0" borderId="54" xfId="61" applyFont="1" applyBorder="1" applyAlignment="1">
      <alignment horizontal="left" vertical="center"/>
      <protection/>
    </xf>
    <xf numFmtId="0" fontId="10" fillId="0" borderId="17" xfId="61" applyFont="1" applyBorder="1" applyAlignment="1">
      <alignment horizontal="left" vertical="center"/>
      <protection/>
    </xf>
    <xf numFmtId="0" fontId="10" fillId="0" borderId="55" xfId="61" applyFont="1" applyBorder="1" applyAlignment="1">
      <alignment horizontal="left" vertical="center"/>
      <protection/>
    </xf>
    <xf numFmtId="0" fontId="11" fillId="0" borderId="56" xfId="61" applyFont="1" applyBorder="1" applyAlignment="1">
      <alignment horizontal="center" vertical="center"/>
      <protection/>
    </xf>
    <xf numFmtId="0" fontId="11" fillId="0" borderId="57" xfId="61" applyFont="1" applyBorder="1" applyAlignment="1">
      <alignment horizontal="center" vertical="center"/>
      <protection/>
    </xf>
    <xf numFmtId="0" fontId="11" fillId="0" borderId="58" xfId="61" applyFont="1" applyBorder="1" applyAlignment="1">
      <alignment horizontal="center" vertical="center"/>
      <protection/>
    </xf>
    <xf numFmtId="0" fontId="12" fillId="0" borderId="50" xfId="61" applyFont="1" applyBorder="1" applyAlignment="1">
      <alignment horizontal="center" vertical="center"/>
      <protection/>
    </xf>
    <xf numFmtId="0" fontId="6" fillId="0" borderId="50" xfId="61" applyFont="1" applyBorder="1" applyAlignment="1">
      <alignment horizontal="center" vertical="center"/>
      <protection/>
    </xf>
    <xf numFmtId="177" fontId="6" fillId="0" borderId="50" xfId="61" applyNumberFormat="1" applyFont="1" applyBorder="1" applyAlignment="1">
      <alignment horizontal="center" vertical="center"/>
      <protection/>
    </xf>
    <xf numFmtId="0" fontId="61" fillId="0" borderId="50" xfId="61" applyFont="1" applyBorder="1" applyAlignment="1">
      <alignment horizontal="center" vertical="center"/>
      <protection/>
    </xf>
    <xf numFmtId="0" fontId="61" fillId="0" borderId="59" xfId="61" applyFont="1" applyBorder="1" applyAlignment="1">
      <alignment horizontal="center" vertical="center"/>
      <protection/>
    </xf>
    <xf numFmtId="0" fontId="13" fillId="0" borderId="54" xfId="61" applyFont="1" applyBorder="1" applyAlignment="1">
      <alignment horizontal="center" vertical="center"/>
      <protection/>
    </xf>
    <xf numFmtId="0" fontId="13" fillId="0" borderId="17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3" fillId="0" borderId="55" xfId="61" applyFont="1" applyBorder="1" applyAlignment="1">
      <alignment horizontal="center" vertical="center"/>
      <protection/>
    </xf>
    <xf numFmtId="0" fontId="10" fillId="0" borderId="32" xfId="61" applyFont="1" applyBorder="1" applyAlignment="1">
      <alignment horizontal="left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8" fillId="0" borderId="30" xfId="61" applyFont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0" fontId="10" fillId="0" borderId="33" xfId="61" applyFont="1" applyBorder="1" applyAlignment="1">
      <alignment horizontal="left" vertical="center" shrinkToFit="1"/>
      <protection/>
    </xf>
    <xf numFmtId="0" fontId="9" fillId="0" borderId="6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62" xfId="61" applyFont="1" applyBorder="1" applyAlignment="1">
      <alignment horizontal="center" vertical="center"/>
      <protection/>
    </xf>
    <xf numFmtId="0" fontId="10" fillId="0" borderId="50" xfId="61" applyFont="1" applyBorder="1" applyAlignment="1">
      <alignment horizontal="left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8" fillId="0" borderId="63" xfId="61" applyFont="1" applyBorder="1" applyAlignment="1">
      <alignment horizontal="distributed" vertical="center"/>
      <protection/>
    </xf>
    <xf numFmtId="0" fontId="8" fillId="0" borderId="64" xfId="61" applyFont="1" applyBorder="1" applyAlignment="1">
      <alignment horizontal="distributed" vertical="center"/>
      <protection/>
    </xf>
    <xf numFmtId="20" fontId="8" fillId="0" borderId="64" xfId="61" applyNumberFormat="1" applyFont="1" applyBorder="1" applyAlignment="1">
      <alignment horizontal="center" vertical="center"/>
      <protection/>
    </xf>
    <xf numFmtId="0" fontId="8" fillId="0" borderId="64" xfId="61" applyFont="1" applyBorder="1" applyAlignment="1">
      <alignment horizontal="center" vertical="center"/>
      <protection/>
    </xf>
    <xf numFmtId="0" fontId="8" fillId="0" borderId="60" xfId="61" applyFont="1" applyBorder="1" applyAlignment="1">
      <alignment horizontal="center" vertical="center"/>
      <protection/>
    </xf>
    <xf numFmtId="0" fontId="9" fillId="0" borderId="65" xfId="61" applyFont="1" applyBorder="1" applyAlignment="1">
      <alignment horizontal="center" vertical="center"/>
      <protection/>
    </xf>
    <xf numFmtId="0" fontId="9" fillId="0" borderId="64" xfId="61" applyFont="1" applyBorder="1" applyAlignment="1">
      <alignment horizontal="center" vertical="center"/>
      <protection/>
    </xf>
    <xf numFmtId="0" fontId="7" fillId="0" borderId="64" xfId="61" applyFont="1" applyBorder="1" applyAlignment="1">
      <alignment horizontal="left" vertical="center" shrinkToFit="1"/>
      <protection/>
    </xf>
    <xf numFmtId="0" fontId="0" fillId="0" borderId="64" xfId="61" applyFont="1" applyBorder="1" applyAlignment="1">
      <alignment horizontal="center" vertical="center"/>
      <protection/>
    </xf>
    <xf numFmtId="0" fontId="6" fillId="0" borderId="64" xfId="61" applyFont="1" applyBorder="1" applyAlignment="1">
      <alignment horizontal="center" vertical="center"/>
      <protection/>
    </xf>
    <xf numFmtId="0" fontId="7" fillId="0" borderId="60" xfId="61" applyFont="1" applyBorder="1" applyAlignment="1">
      <alignment horizontal="left" vertical="center" shrinkToFit="1"/>
      <protection/>
    </xf>
    <xf numFmtId="0" fontId="9" fillId="0" borderId="42" xfId="61" applyFont="1" applyBorder="1" applyAlignment="1">
      <alignment horizontal="center" vertical="center"/>
      <protection/>
    </xf>
    <xf numFmtId="0" fontId="8" fillId="0" borderId="66" xfId="61" applyFont="1" applyBorder="1" applyAlignment="1">
      <alignment horizontal="distributed" vertical="center"/>
      <protection/>
    </xf>
    <xf numFmtId="0" fontId="8" fillId="0" borderId="67" xfId="61" applyFont="1" applyBorder="1" applyAlignment="1">
      <alignment horizontal="distributed" vertical="center"/>
      <protection/>
    </xf>
    <xf numFmtId="20" fontId="8" fillId="0" borderId="67" xfId="61" applyNumberFormat="1" applyFont="1" applyBorder="1" applyAlignment="1">
      <alignment horizontal="center" vertical="center"/>
      <protection/>
    </xf>
    <xf numFmtId="0" fontId="8" fillId="0" borderId="67" xfId="61" applyFont="1" applyBorder="1" applyAlignment="1">
      <alignment horizontal="center" vertical="center"/>
      <protection/>
    </xf>
    <xf numFmtId="0" fontId="8" fillId="0" borderId="68" xfId="61" applyFont="1" applyBorder="1" applyAlignment="1">
      <alignment horizontal="center" vertical="center"/>
      <protection/>
    </xf>
    <xf numFmtId="0" fontId="9" fillId="0" borderId="69" xfId="61" applyFont="1" applyBorder="1" applyAlignment="1">
      <alignment horizontal="center" vertical="center"/>
      <protection/>
    </xf>
    <xf numFmtId="0" fontId="9" fillId="0" borderId="67" xfId="61" applyFont="1" applyBorder="1" applyAlignment="1">
      <alignment horizontal="center" vertical="center"/>
      <protection/>
    </xf>
    <xf numFmtId="0" fontId="7" fillId="0" borderId="67" xfId="61" applyFont="1" applyBorder="1" applyAlignment="1">
      <alignment horizontal="left" vertical="center" shrinkToFit="1"/>
      <protection/>
    </xf>
    <xf numFmtId="0" fontId="0" fillId="0" borderId="67" xfId="61" applyFont="1" applyBorder="1" applyAlignment="1">
      <alignment horizontal="center" vertical="center"/>
      <protection/>
    </xf>
    <xf numFmtId="0" fontId="6" fillId="0" borderId="67" xfId="61" applyFont="1" applyBorder="1" applyAlignment="1">
      <alignment horizontal="center" vertical="center"/>
      <protection/>
    </xf>
    <xf numFmtId="0" fontId="7" fillId="0" borderId="68" xfId="61" applyFont="1" applyBorder="1" applyAlignment="1">
      <alignment horizontal="left" vertical="center" shrinkToFit="1"/>
      <protection/>
    </xf>
    <xf numFmtId="0" fontId="9" fillId="0" borderId="59" xfId="61" applyFont="1" applyBorder="1" applyAlignment="1">
      <alignment horizontal="center" vertical="center"/>
      <protection/>
    </xf>
    <xf numFmtId="49" fontId="9" fillId="0" borderId="50" xfId="61" applyNumberFormat="1" applyFont="1" applyBorder="1" applyAlignment="1">
      <alignment horizontal="center" vertical="center"/>
      <protection/>
    </xf>
    <xf numFmtId="49" fontId="9" fillId="0" borderId="59" xfId="61" applyNumberFormat="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5" fillId="0" borderId="10" xfId="0" applyFont="1" applyBorder="1" applyAlignment="1">
      <alignment vertical="center" textRotation="255" shrinkToFit="1"/>
    </xf>
    <xf numFmtId="0" fontId="5" fillId="0" borderId="11" xfId="0" applyFont="1" applyBorder="1" applyAlignment="1">
      <alignment vertical="center" textRotation="255" shrinkToFit="1"/>
    </xf>
    <xf numFmtId="0" fontId="5" fillId="0" borderId="16" xfId="0" applyFont="1" applyBorder="1" applyAlignment="1">
      <alignment vertical="center" textRotation="255" shrinkToFit="1"/>
    </xf>
    <xf numFmtId="0" fontId="5" fillId="0" borderId="15" xfId="0" applyFont="1" applyBorder="1" applyAlignment="1">
      <alignment vertical="center" textRotation="255" shrinkToFit="1"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6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0" fontId="0" fillId="0" borderId="70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20" fontId="0" fillId="0" borderId="13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日目日程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54"/>
  <sheetViews>
    <sheetView tabSelected="1" zoomScalePageLayoutView="0" workbookViewId="0" topLeftCell="A1">
      <selection activeCell="A1" sqref="A1"/>
    </sheetView>
  </sheetViews>
  <sheetFormatPr defaultColWidth="1.625" defaultRowHeight="16.5" customHeight="1"/>
  <cols>
    <col min="1" max="3" width="1.625" style="19" customWidth="1"/>
    <col min="4" max="4" width="9.125" style="19" hidden="1" customWidth="1"/>
    <col min="5" max="53" width="1.625" style="19" customWidth="1"/>
    <col min="54" max="55" width="4.875" style="19" hidden="1" customWidth="1"/>
    <col min="56" max="56" width="9.125" style="19" hidden="1" customWidth="1"/>
    <col min="57" max="57" width="6.375" style="19" hidden="1" customWidth="1"/>
    <col min="58" max="58" width="6.00390625" style="19" hidden="1" customWidth="1"/>
    <col min="59" max="59" width="5.875" style="19" hidden="1" customWidth="1"/>
    <col min="60" max="62" width="9.125" style="19" hidden="1" customWidth="1"/>
    <col min="63" max="63" width="9.625" style="19" hidden="1" customWidth="1"/>
    <col min="64" max="64" width="9.125" style="19" hidden="1" customWidth="1"/>
    <col min="65" max="65" width="1.625" style="19" customWidth="1"/>
    <col min="66" max="16384" width="1.625" style="19" customWidth="1"/>
  </cols>
  <sheetData>
    <row r="1" spans="1:14" s="8" customFormat="1" ht="22.5">
      <c r="A1" s="51" t="s">
        <v>86</v>
      </c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</row>
    <row r="2" s="9" customFormat="1" ht="24" customHeight="1">
      <c r="A2" s="52" t="s">
        <v>103</v>
      </c>
    </row>
    <row r="4" ht="16.5" customHeight="1">
      <c r="A4" s="19" t="s">
        <v>44</v>
      </c>
    </row>
    <row r="5" spans="1:64" ht="16.5" customHeight="1">
      <c r="A5" s="54" t="s">
        <v>45</v>
      </c>
      <c r="B5" s="55"/>
      <c r="C5" s="55"/>
      <c r="D5" s="21"/>
      <c r="E5" s="55" t="s">
        <v>46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6" t="str">
        <f>E6</f>
        <v>美九里FC</v>
      </c>
      <c r="Q5" s="56"/>
      <c r="R5" s="56"/>
      <c r="S5" s="56"/>
      <c r="T5" s="56"/>
      <c r="U5" s="56"/>
      <c r="V5" s="56" t="str">
        <f>E8</f>
        <v>KSCジュニア</v>
      </c>
      <c r="W5" s="56"/>
      <c r="X5" s="56"/>
      <c r="Y5" s="56"/>
      <c r="Z5" s="56"/>
      <c r="AA5" s="56"/>
      <c r="AB5" s="56" t="str">
        <f>E10</f>
        <v>FC藤岡</v>
      </c>
      <c r="AC5" s="56"/>
      <c r="AD5" s="56"/>
      <c r="AE5" s="56"/>
      <c r="AF5" s="56"/>
      <c r="AG5" s="56"/>
      <c r="AH5" s="53" t="s">
        <v>0</v>
      </c>
      <c r="AI5" s="53"/>
      <c r="AJ5" s="53"/>
      <c r="AK5" s="53"/>
      <c r="AL5" s="53" t="s">
        <v>1</v>
      </c>
      <c r="AM5" s="53"/>
      <c r="AN5" s="53"/>
      <c r="AO5" s="53"/>
      <c r="AP5" s="53" t="s">
        <v>2</v>
      </c>
      <c r="AQ5" s="53"/>
      <c r="AR5" s="53"/>
      <c r="AS5" s="53"/>
      <c r="AT5" s="53" t="s">
        <v>47</v>
      </c>
      <c r="AU5" s="53"/>
      <c r="AV5" s="53"/>
      <c r="AW5" s="53"/>
      <c r="AX5" s="57" t="s">
        <v>3</v>
      </c>
      <c r="AY5" s="57"/>
      <c r="AZ5" s="57"/>
      <c r="BA5" s="58"/>
      <c r="BB5" s="22" t="s">
        <v>48</v>
      </c>
      <c r="BC5" s="22" t="s">
        <v>48</v>
      </c>
      <c r="BD5" s="22" t="s">
        <v>49</v>
      </c>
      <c r="BE5" s="22" t="s">
        <v>50</v>
      </c>
      <c r="BF5" s="22" t="s">
        <v>51</v>
      </c>
      <c r="BG5" s="22" t="s">
        <v>52</v>
      </c>
      <c r="BH5" s="22" t="s">
        <v>53</v>
      </c>
      <c r="BI5" s="22" t="s">
        <v>54</v>
      </c>
      <c r="BJ5" s="22" t="s">
        <v>55</v>
      </c>
      <c r="BK5" s="22" t="s">
        <v>56</v>
      </c>
      <c r="BL5" s="22" t="s">
        <v>57</v>
      </c>
    </row>
    <row r="6" spans="1:64" ht="16.5" customHeight="1">
      <c r="A6" s="59">
        <v>1</v>
      </c>
      <c r="B6" s="60"/>
      <c r="C6" s="60"/>
      <c r="D6" s="61">
        <f>AX6</f>
        <v>0</v>
      </c>
      <c r="E6" s="63" t="s">
        <v>89</v>
      </c>
      <c r="F6" s="64"/>
      <c r="G6" s="64"/>
      <c r="H6" s="64"/>
      <c r="I6" s="64"/>
      <c r="J6" s="64"/>
      <c r="K6" s="64"/>
      <c r="L6" s="64"/>
      <c r="M6" s="64"/>
      <c r="N6" s="64"/>
      <c r="O6" s="65"/>
      <c r="P6" s="69"/>
      <c r="Q6" s="70"/>
      <c r="R6" s="70"/>
      <c r="S6" s="70"/>
      <c r="T6" s="70"/>
      <c r="U6" s="71"/>
      <c r="V6" s="72">
        <f>IF(V7="","",IF(V7=Z7,"△",IF(V7&gt;Z7,"〇",IF(V7&lt;Z7,"●"))))</f>
      </c>
      <c r="W6" s="73"/>
      <c r="X6" s="73"/>
      <c r="Y6" s="73"/>
      <c r="Z6" s="73"/>
      <c r="AA6" s="74"/>
      <c r="AB6" s="72">
        <f>IF(AB7="","",IF(AB7=AF7,"△",IF(AB7&gt;AF7,"〇",IF(AB7&lt;AF7,"●"))))</f>
      </c>
      <c r="AC6" s="73"/>
      <c r="AD6" s="73"/>
      <c r="AE6" s="73"/>
      <c r="AF6" s="73"/>
      <c r="AG6" s="74"/>
      <c r="AH6" s="75">
        <f>(COUNTIF(V6:AG6,"〇")*3)+(COUNTIF(V6:AG6,"△")*1)</f>
        <v>0</v>
      </c>
      <c r="AI6" s="75"/>
      <c r="AJ6" s="75"/>
      <c r="AK6" s="75"/>
      <c r="AL6" s="76">
        <f>SUM(V7,AB7)</f>
        <v>0</v>
      </c>
      <c r="AM6" s="76"/>
      <c r="AN6" s="76"/>
      <c r="AO6" s="76"/>
      <c r="AP6" s="76">
        <f>SUM(Z7,AF7)</f>
        <v>0</v>
      </c>
      <c r="AQ6" s="76"/>
      <c r="AR6" s="76"/>
      <c r="AS6" s="76"/>
      <c r="AT6" s="78">
        <f>AL6-AP6</f>
        <v>0</v>
      </c>
      <c r="AU6" s="78"/>
      <c r="AV6" s="78"/>
      <c r="AW6" s="78"/>
      <c r="AX6" s="79"/>
      <c r="AY6" s="79"/>
      <c r="AZ6" s="79"/>
      <c r="BA6" s="80"/>
      <c r="BB6" s="81">
        <f>IF(AND(V7="",Z7=""),"",IF(V7&gt;Z7,"○",IF(V7=Z7,"△","×")))</f>
      </c>
      <c r="BC6" s="77">
        <f>IF(AND(AB7="",AF7=""),"",IF(AB7&gt;AF7,"○",IF(AB7=AF7,"△","×")))</f>
      </c>
      <c r="BD6" s="77">
        <f>RANK(BE6,$BE$6:$BE$11,1)</f>
        <v>1</v>
      </c>
      <c r="BE6" s="77">
        <f>VALUE(BH6&amp;BI6&amp;BJ6&amp;BK6)</f>
        <v>1111</v>
      </c>
      <c r="BF6" s="77">
        <f>IF(BB6="○",3,IF(BB6="△",1,0))</f>
        <v>0</v>
      </c>
      <c r="BG6" s="77">
        <f>IF(BC6="○",3,IF(BC6="△",1,0))</f>
        <v>0</v>
      </c>
      <c r="BH6" s="77">
        <f>RANK(AH6,$AH$6:$AK$11)</f>
        <v>1</v>
      </c>
      <c r="BI6" s="77">
        <f>RANK(AL6,$AL$6:$AO$11)</f>
        <v>1</v>
      </c>
      <c r="BJ6" s="77">
        <f>RANK(AP6,$AP$6:$AS$11,1)</f>
        <v>1</v>
      </c>
      <c r="BK6" s="77">
        <f>RANK(BL6,$BL$6:$BL$11)</f>
        <v>1</v>
      </c>
      <c r="BL6" s="77">
        <f>AL6-AP6</f>
        <v>0</v>
      </c>
    </row>
    <row r="7" spans="1:64" ht="16.5" customHeight="1">
      <c r="A7" s="59"/>
      <c r="B7" s="60"/>
      <c r="C7" s="60"/>
      <c r="D7" s="62"/>
      <c r="E7" s="66"/>
      <c r="F7" s="67"/>
      <c r="G7" s="67"/>
      <c r="H7" s="67"/>
      <c r="I7" s="67"/>
      <c r="J7" s="67"/>
      <c r="K7" s="67"/>
      <c r="L7" s="67"/>
      <c r="M7" s="67"/>
      <c r="N7" s="67"/>
      <c r="O7" s="68"/>
      <c r="P7" s="69"/>
      <c r="Q7" s="70"/>
      <c r="R7" s="70"/>
      <c r="S7" s="70"/>
      <c r="T7" s="70"/>
      <c r="U7" s="71"/>
      <c r="V7" s="82">
        <f>IF(Y39="","",Y39)</f>
      </c>
      <c r="W7" s="83"/>
      <c r="X7" s="84" t="s">
        <v>58</v>
      </c>
      <c r="Y7" s="84"/>
      <c r="Z7" s="83">
        <f>IF(AD39="","",AD39)</f>
      </c>
      <c r="AA7" s="85"/>
      <c r="AB7" s="82">
        <f>IF(Y41="","",Y41)</f>
      </c>
      <c r="AC7" s="83"/>
      <c r="AD7" s="84" t="s">
        <v>58</v>
      </c>
      <c r="AE7" s="84"/>
      <c r="AF7" s="83">
        <f>IF(AD41="","",AD41)</f>
      </c>
      <c r="AG7" s="85"/>
      <c r="AH7" s="75"/>
      <c r="AI7" s="75"/>
      <c r="AJ7" s="75"/>
      <c r="AK7" s="75"/>
      <c r="AL7" s="76"/>
      <c r="AM7" s="76"/>
      <c r="AN7" s="76"/>
      <c r="AO7" s="76"/>
      <c r="AP7" s="76"/>
      <c r="AQ7" s="76"/>
      <c r="AR7" s="76"/>
      <c r="AS7" s="76"/>
      <c r="AT7" s="78"/>
      <c r="AU7" s="78"/>
      <c r="AV7" s="78"/>
      <c r="AW7" s="78"/>
      <c r="AX7" s="79"/>
      <c r="AY7" s="79"/>
      <c r="AZ7" s="79"/>
      <c r="BA7" s="80"/>
      <c r="BB7" s="81"/>
      <c r="BC7" s="77"/>
      <c r="BD7" s="77"/>
      <c r="BE7" s="77"/>
      <c r="BF7" s="77"/>
      <c r="BG7" s="77"/>
      <c r="BH7" s="77"/>
      <c r="BI7" s="77"/>
      <c r="BJ7" s="77"/>
      <c r="BK7" s="77"/>
      <c r="BL7" s="77"/>
    </row>
    <row r="8" spans="1:64" ht="16.5" customHeight="1">
      <c r="A8" s="59">
        <v>2</v>
      </c>
      <c r="B8" s="60"/>
      <c r="C8" s="60"/>
      <c r="D8" s="61">
        <f>AX8</f>
        <v>0</v>
      </c>
      <c r="E8" s="86" t="s">
        <v>90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72">
        <f>IF(P9="","",IF(P9=T9,"△",IF(P9&gt;T9,"〇",IF(P9&lt;T9,"●"))))</f>
      </c>
      <c r="Q8" s="73"/>
      <c r="R8" s="73"/>
      <c r="S8" s="73"/>
      <c r="T8" s="73"/>
      <c r="U8" s="74"/>
      <c r="V8" s="87"/>
      <c r="W8" s="88"/>
      <c r="X8" s="88"/>
      <c r="Y8" s="88"/>
      <c r="Z8" s="88"/>
      <c r="AA8" s="89"/>
      <c r="AB8" s="72">
        <f>IF(AB9="","",IF(AB9=AF9,"△",IF(AB9&gt;AF9,"〇",IF(AB9&lt;AF9,"●"))))</f>
      </c>
      <c r="AC8" s="73"/>
      <c r="AD8" s="73"/>
      <c r="AE8" s="73"/>
      <c r="AF8" s="73"/>
      <c r="AG8" s="74"/>
      <c r="AH8" s="75">
        <f>(COUNTIF(P8:AG8,"〇")*3)+(COUNTIF(P8:AG8,"△")*1)</f>
        <v>0</v>
      </c>
      <c r="AI8" s="75"/>
      <c r="AJ8" s="75"/>
      <c r="AK8" s="75"/>
      <c r="AL8" s="76">
        <f>SUM(P9,AB9)</f>
        <v>0</v>
      </c>
      <c r="AM8" s="76"/>
      <c r="AN8" s="76"/>
      <c r="AO8" s="76"/>
      <c r="AP8" s="76">
        <f>SUM(T9,AF9)</f>
        <v>0</v>
      </c>
      <c r="AQ8" s="76"/>
      <c r="AR8" s="76"/>
      <c r="AS8" s="76"/>
      <c r="AT8" s="78">
        <f>AL8-AP8</f>
        <v>0</v>
      </c>
      <c r="AU8" s="78"/>
      <c r="AV8" s="78"/>
      <c r="AW8" s="78"/>
      <c r="AX8" s="79"/>
      <c r="AY8" s="79"/>
      <c r="AZ8" s="79"/>
      <c r="BA8" s="80"/>
      <c r="BB8" s="81">
        <f>IF(AND(P9="",T9=""),"",IF(P9&gt;T9,"○",IF(P9=T9,"△","×")))</f>
      </c>
      <c r="BC8" s="77">
        <f>IF(AND(AB9="",AF9=""),"",IF(AB9&gt;AF9,"○",IF(AB9=AF9,"△","×")))</f>
      </c>
      <c r="BD8" s="77">
        <f>RANK(BE8,$BE$6:$BE$11,1)</f>
        <v>1</v>
      </c>
      <c r="BE8" s="77">
        <f>VALUE(BH8&amp;BI8&amp;BJ8&amp;BK8)</f>
        <v>1111</v>
      </c>
      <c r="BF8" s="77">
        <f>IF(BB8="○",3,IF(BB8="△",1,0))</f>
        <v>0</v>
      </c>
      <c r="BG8" s="77">
        <f>IF(BC8="○",3,IF(BC8="△",1,0))</f>
        <v>0</v>
      </c>
      <c r="BH8" s="77">
        <f>RANK(AH8,$AH$6:$AK$11)</f>
        <v>1</v>
      </c>
      <c r="BI8" s="77">
        <f>RANK(AL8,$AL$6:$AO$11)</f>
        <v>1</v>
      </c>
      <c r="BJ8" s="77">
        <f>RANK(AP8,$AP$6:$AS$11,1)</f>
        <v>1</v>
      </c>
      <c r="BK8" s="77">
        <f>RANK(BL8,$BL$6:$BL$11)</f>
        <v>1</v>
      </c>
      <c r="BL8" s="77">
        <f>AL8-AP8</f>
        <v>0</v>
      </c>
    </row>
    <row r="9" spans="1:64" ht="16.5" customHeight="1">
      <c r="A9" s="59"/>
      <c r="B9" s="60"/>
      <c r="C9" s="60"/>
      <c r="D9" s="62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2">
        <f>IF(Z7="","",Z7)</f>
      </c>
      <c r="Q9" s="83"/>
      <c r="R9" s="84" t="s">
        <v>58</v>
      </c>
      <c r="S9" s="84"/>
      <c r="T9" s="83">
        <f>IF(V7="","",V7)</f>
      </c>
      <c r="U9" s="85"/>
      <c r="V9" s="90"/>
      <c r="W9" s="91"/>
      <c r="X9" s="91"/>
      <c r="Y9" s="91"/>
      <c r="Z9" s="91"/>
      <c r="AA9" s="92"/>
      <c r="AB9" s="82">
        <f>IF(Y43="","",Y43)</f>
      </c>
      <c r="AC9" s="83"/>
      <c r="AD9" s="84" t="s">
        <v>58</v>
      </c>
      <c r="AE9" s="84"/>
      <c r="AF9" s="83">
        <f>IF(AD43="","",AD43)</f>
      </c>
      <c r="AG9" s="85"/>
      <c r="AH9" s="75"/>
      <c r="AI9" s="75"/>
      <c r="AJ9" s="75"/>
      <c r="AK9" s="75"/>
      <c r="AL9" s="76"/>
      <c r="AM9" s="76"/>
      <c r="AN9" s="76"/>
      <c r="AO9" s="76"/>
      <c r="AP9" s="76"/>
      <c r="AQ9" s="76"/>
      <c r="AR9" s="76"/>
      <c r="AS9" s="76"/>
      <c r="AT9" s="78"/>
      <c r="AU9" s="78"/>
      <c r="AV9" s="78"/>
      <c r="AW9" s="78"/>
      <c r="AX9" s="79"/>
      <c r="AY9" s="79"/>
      <c r="AZ9" s="79"/>
      <c r="BA9" s="80"/>
      <c r="BB9" s="81"/>
      <c r="BC9" s="77"/>
      <c r="BD9" s="77"/>
      <c r="BE9" s="77"/>
      <c r="BF9" s="77"/>
      <c r="BG9" s="77"/>
      <c r="BH9" s="77"/>
      <c r="BI9" s="77"/>
      <c r="BJ9" s="77"/>
      <c r="BK9" s="77"/>
      <c r="BL9" s="77"/>
    </row>
    <row r="10" spans="1:64" ht="16.5" customHeight="1">
      <c r="A10" s="59">
        <v>3</v>
      </c>
      <c r="B10" s="60"/>
      <c r="C10" s="60"/>
      <c r="D10" s="61">
        <f>AX10</f>
        <v>0</v>
      </c>
      <c r="E10" s="96" t="s">
        <v>39</v>
      </c>
      <c r="F10" s="97"/>
      <c r="G10" s="97"/>
      <c r="H10" s="97"/>
      <c r="I10" s="97"/>
      <c r="J10" s="97"/>
      <c r="K10" s="97"/>
      <c r="L10" s="97"/>
      <c r="M10" s="97"/>
      <c r="N10" s="97"/>
      <c r="O10" s="98"/>
      <c r="P10" s="72">
        <f>IF(P11="","",IF(P11=T11,"△",IF(P11&gt;T11,"〇",IF(P11&lt;T11,"●"))))</f>
      </c>
      <c r="Q10" s="73"/>
      <c r="R10" s="73"/>
      <c r="S10" s="73"/>
      <c r="T10" s="73"/>
      <c r="U10" s="74"/>
      <c r="V10" s="72">
        <f>IF(V11="","",IF(V11=Z11,"△",IF(V11&gt;Z11,"〇",IF(V11&lt;Z11,"●"))))</f>
      </c>
      <c r="W10" s="73"/>
      <c r="X10" s="73"/>
      <c r="Y10" s="73"/>
      <c r="Z10" s="73"/>
      <c r="AA10" s="74"/>
      <c r="AB10" s="69"/>
      <c r="AC10" s="70"/>
      <c r="AD10" s="70"/>
      <c r="AE10" s="70"/>
      <c r="AF10" s="70"/>
      <c r="AG10" s="71"/>
      <c r="AH10" s="75">
        <f>(COUNTIF(P10:AG10,"〇")*3)+(COUNTIF(P10:AG10,"△")*1)</f>
        <v>0</v>
      </c>
      <c r="AI10" s="75"/>
      <c r="AJ10" s="75"/>
      <c r="AK10" s="75"/>
      <c r="AL10" s="76">
        <f>SUM(P11,V11)</f>
        <v>0</v>
      </c>
      <c r="AM10" s="76"/>
      <c r="AN10" s="76"/>
      <c r="AO10" s="76"/>
      <c r="AP10" s="76">
        <f>SUM(T11,Z11)</f>
        <v>0</v>
      </c>
      <c r="AQ10" s="76"/>
      <c r="AR10" s="76"/>
      <c r="AS10" s="76"/>
      <c r="AT10" s="78">
        <f>AL10-AP10</f>
        <v>0</v>
      </c>
      <c r="AU10" s="78"/>
      <c r="AV10" s="78"/>
      <c r="AW10" s="78"/>
      <c r="AX10" s="79"/>
      <c r="AY10" s="79"/>
      <c r="AZ10" s="79"/>
      <c r="BA10" s="80"/>
      <c r="BB10" s="81">
        <f>IF(AND(P11="",T11=""),"",IF(P11&gt;T11,"○",IF(P11=T11,"△","×")))</f>
      </c>
      <c r="BC10" s="77">
        <f>IF(AND(V11="",Z11=""),"",IF(V11&gt;Z11,"○",IF(V11=Z11,"△","×")))</f>
      </c>
      <c r="BD10" s="77">
        <f>RANK(BE10,$BE$6:$BE$11,1)</f>
        <v>1</v>
      </c>
      <c r="BE10" s="77">
        <f>VALUE(BH10&amp;BI10&amp;BJ10&amp;BK10)</f>
        <v>1111</v>
      </c>
      <c r="BF10" s="77">
        <f>IF(BB10="○",3,IF(BB10="△",1,0))</f>
        <v>0</v>
      </c>
      <c r="BG10" s="77">
        <f>IF(BC10="○",3,IF(BC10="△",1,0))</f>
        <v>0</v>
      </c>
      <c r="BH10" s="77">
        <f>RANK(AH10,$AH$6:$AK$11)</f>
        <v>1</v>
      </c>
      <c r="BI10" s="77">
        <f>RANK(AL10,$AL$6:$AO$11)</f>
        <v>1</v>
      </c>
      <c r="BJ10" s="77">
        <f>RANK(AP10,$AP$6:$AS$11,1)</f>
        <v>1</v>
      </c>
      <c r="BK10" s="77">
        <f>RANK(BL10,$BL$6:$BL$11)</f>
        <v>1</v>
      </c>
      <c r="BL10" s="77">
        <f>AL10-AP10</f>
        <v>0</v>
      </c>
    </row>
    <row r="11" spans="1:64" ht="16.5" customHeight="1">
      <c r="A11" s="93"/>
      <c r="B11" s="94"/>
      <c r="C11" s="94"/>
      <c r="D11" s="95"/>
      <c r="E11" s="99"/>
      <c r="F11" s="100"/>
      <c r="G11" s="100"/>
      <c r="H11" s="100"/>
      <c r="I11" s="100"/>
      <c r="J11" s="100"/>
      <c r="K11" s="100"/>
      <c r="L11" s="100"/>
      <c r="M11" s="100"/>
      <c r="N11" s="100"/>
      <c r="O11" s="101"/>
      <c r="P11" s="110">
        <f>IF(AF7="","",AF7)</f>
      </c>
      <c r="Q11" s="111"/>
      <c r="R11" s="112" t="s">
        <v>58</v>
      </c>
      <c r="S11" s="112"/>
      <c r="T11" s="111">
        <f>IF(AB7="","",AB7)</f>
      </c>
      <c r="U11" s="113"/>
      <c r="V11" s="110">
        <f>IF(AF9="","",AF9)</f>
      </c>
      <c r="W11" s="111"/>
      <c r="X11" s="112" t="s">
        <v>58</v>
      </c>
      <c r="Y11" s="112"/>
      <c r="Z11" s="111">
        <f>IF(AB9="","",AB9)</f>
      </c>
      <c r="AA11" s="113"/>
      <c r="AB11" s="102"/>
      <c r="AC11" s="103"/>
      <c r="AD11" s="103"/>
      <c r="AE11" s="103"/>
      <c r="AF11" s="103"/>
      <c r="AG11" s="104"/>
      <c r="AH11" s="105"/>
      <c r="AI11" s="105"/>
      <c r="AJ11" s="105"/>
      <c r="AK11" s="105"/>
      <c r="AL11" s="106"/>
      <c r="AM11" s="106"/>
      <c r="AN11" s="106"/>
      <c r="AO11" s="106"/>
      <c r="AP11" s="106"/>
      <c r="AQ11" s="106"/>
      <c r="AR11" s="106"/>
      <c r="AS11" s="106"/>
      <c r="AT11" s="107"/>
      <c r="AU11" s="107"/>
      <c r="AV11" s="107"/>
      <c r="AW11" s="107"/>
      <c r="AX11" s="108"/>
      <c r="AY11" s="108"/>
      <c r="AZ11" s="108"/>
      <c r="BA11" s="109"/>
      <c r="BB11" s="81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53" ht="16.5" customHeight="1">
      <c r="A12" s="19" t="s">
        <v>59</v>
      </c>
      <c r="AX12" s="23"/>
      <c r="AY12" s="23"/>
      <c r="AZ12" s="23"/>
      <c r="BA12" s="23"/>
    </row>
    <row r="13" spans="1:64" ht="16.5" customHeight="1">
      <c r="A13" s="54" t="s">
        <v>45</v>
      </c>
      <c r="B13" s="55"/>
      <c r="C13" s="55"/>
      <c r="D13" s="21"/>
      <c r="E13" s="55" t="s">
        <v>46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 t="str">
        <f>E14</f>
        <v>新町SC　A</v>
      </c>
      <c r="Q13" s="56"/>
      <c r="R13" s="56"/>
      <c r="S13" s="56"/>
      <c r="T13" s="56"/>
      <c r="U13" s="56"/>
      <c r="V13" s="56" t="str">
        <f>E16</f>
        <v>SC小野</v>
      </c>
      <c r="W13" s="56"/>
      <c r="X13" s="56"/>
      <c r="Y13" s="56"/>
      <c r="Z13" s="56"/>
      <c r="AA13" s="56"/>
      <c r="AB13" s="56" t="str">
        <f>E18</f>
        <v>藤岡第二小SC</v>
      </c>
      <c r="AC13" s="56"/>
      <c r="AD13" s="56"/>
      <c r="AE13" s="56"/>
      <c r="AF13" s="56"/>
      <c r="AG13" s="56"/>
      <c r="AH13" s="53" t="s">
        <v>0</v>
      </c>
      <c r="AI13" s="53"/>
      <c r="AJ13" s="53"/>
      <c r="AK13" s="53"/>
      <c r="AL13" s="53" t="s">
        <v>1</v>
      </c>
      <c r="AM13" s="53"/>
      <c r="AN13" s="53"/>
      <c r="AO13" s="53"/>
      <c r="AP13" s="53" t="s">
        <v>2</v>
      </c>
      <c r="AQ13" s="53"/>
      <c r="AR13" s="53"/>
      <c r="AS13" s="53"/>
      <c r="AT13" s="53" t="s">
        <v>47</v>
      </c>
      <c r="AU13" s="53"/>
      <c r="AV13" s="53"/>
      <c r="AW13" s="53"/>
      <c r="AX13" s="57" t="s">
        <v>3</v>
      </c>
      <c r="AY13" s="57"/>
      <c r="AZ13" s="57"/>
      <c r="BA13" s="58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</row>
    <row r="14" spans="1:64" ht="16.5" customHeight="1">
      <c r="A14" s="59">
        <v>1</v>
      </c>
      <c r="B14" s="60"/>
      <c r="C14" s="60"/>
      <c r="D14" s="61">
        <f>AX14</f>
        <v>0</v>
      </c>
      <c r="E14" s="114" t="s">
        <v>105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69"/>
      <c r="Q14" s="70"/>
      <c r="R14" s="70"/>
      <c r="S14" s="70"/>
      <c r="T14" s="70"/>
      <c r="U14" s="71"/>
      <c r="V14" s="72">
        <f>IF(V15="","",IF(V15=Z15,"△",IF(V15&gt;Z15,"〇",IF(V15&lt;Z15,"●"))))</f>
      </c>
      <c r="W14" s="73"/>
      <c r="X14" s="73"/>
      <c r="Y14" s="73"/>
      <c r="Z14" s="73"/>
      <c r="AA14" s="74"/>
      <c r="AB14" s="72">
        <f>IF(AB15="","",IF(AB15=AF15,"△",IF(AB15&gt;AF15,"〇",IF(AB15&lt;AF15,"●"))))</f>
      </c>
      <c r="AC14" s="73"/>
      <c r="AD14" s="73"/>
      <c r="AE14" s="73"/>
      <c r="AF14" s="73"/>
      <c r="AG14" s="74"/>
      <c r="AH14" s="75">
        <f>(COUNTIF(V14:AG14,"〇")*3)+(COUNTIF(V14:AG14,"△")*1)</f>
        <v>0</v>
      </c>
      <c r="AI14" s="75"/>
      <c r="AJ14" s="75"/>
      <c r="AK14" s="75"/>
      <c r="AL14" s="76">
        <f>SUM(V15,AB15)</f>
        <v>0</v>
      </c>
      <c r="AM14" s="76"/>
      <c r="AN14" s="76"/>
      <c r="AO14" s="76"/>
      <c r="AP14" s="76">
        <f>SUM(Z15,AF15)</f>
        <v>0</v>
      </c>
      <c r="AQ14" s="76"/>
      <c r="AR14" s="76"/>
      <c r="AS14" s="76"/>
      <c r="AT14" s="78">
        <f>AL14-AP14</f>
        <v>0</v>
      </c>
      <c r="AU14" s="78"/>
      <c r="AV14" s="78"/>
      <c r="AW14" s="78"/>
      <c r="AX14" s="79"/>
      <c r="AY14" s="79"/>
      <c r="AZ14" s="79"/>
      <c r="BA14" s="80"/>
      <c r="BB14" s="81">
        <f>IF(AND(V15="",Z15=""),"",IF(V15&gt;Z15,"○",IF(V15=Z15,"△","×")))</f>
      </c>
      <c r="BC14" s="77">
        <f>IF(AND(AB15="",AF15=""),"",IF(AB15&gt;AF15,"○",IF(AB15=AF15,"△","×")))</f>
      </c>
      <c r="BD14" s="77">
        <f>RANK(BE14,$BE$14:$BE$19,1)</f>
        <v>1</v>
      </c>
      <c r="BE14" s="77">
        <f>VALUE(BH14&amp;BI14&amp;BJ14&amp;BK14)</f>
        <v>1111</v>
      </c>
      <c r="BF14" s="77">
        <f>IF(BB14="○",3,IF(BB14="△",1,0))</f>
        <v>0</v>
      </c>
      <c r="BG14" s="77">
        <f>IF(BC14="○",3,IF(BC14="△",1,0))</f>
        <v>0</v>
      </c>
      <c r="BH14" s="77">
        <f>RANK(AH14,$AH$14:$AK$19)</f>
        <v>1</v>
      </c>
      <c r="BI14" s="77">
        <f>RANK(AL14,$AL$14:$AO$19)</f>
        <v>1</v>
      </c>
      <c r="BJ14" s="77">
        <f>RANK(AP14,$AP$14:$AS$19,1)</f>
        <v>1</v>
      </c>
      <c r="BK14" s="77">
        <f>RANK(BL14,$BL$14:$BL$19)</f>
        <v>1</v>
      </c>
      <c r="BL14" s="77">
        <f>AL14-AP14</f>
        <v>0</v>
      </c>
    </row>
    <row r="15" spans="1:64" ht="16.5" customHeight="1">
      <c r="A15" s="59"/>
      <c r="B15" s="60"/>
      <c r="C15" s="60"/>
      <c r="D15" s="62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69"/>
      <c r="Q15" s="70"/>
      <c r="R15" s="70"/>
      <c r="S15" s="70"/>
      <c r="T15" s="70"/>
      <c r="U15" s="71"/>
      <c r="V15" s="82">
        <f>IF(Y40="","",Y40)</f>
      </c>
      <c r="W15" s="83"/>
      <c r="X15" s="84" t="s">
        <v>58</v>
      </c>
      <c r="Y15" s="84"/>
      <c r="Z15" s="83">
        <f>IF(AD40="","",AD40)</f>
      </c>
      <c r="AA15" s="85"/>
      <c r="AB15" s="82">
        <f>IF(Y42="","",Y42)</f>
      </c>
      <c r="AC15" s="83"/>
      <c r="AD15" s="84" t="s">
        <v>58</v>
      </c>
      <c r="AE15" s="84"/>
      <c r="AF15" s="83">
        <f>IF(AD42="","",AD42)</f>
      </c>
      <c r="AG15" s="85"/>
      <c r="AH15" s="75"/>
      <c r="AI15" s="75"/>
      <c r="AJ15" s="75"/>
      <c r="AK15" s="75"/>
      <c r="AL15" s="76"/>
      <c r="AM15" s="76"/>
      <c r="AN15" s="76"/>
      <c r="AO15" s="76"/>
      <c r="AP15" s="76"/>
      <c r="AQ15" s="76"/>
      <c r="AR15" s="76"/>
      <c r="AS15" s="76"/>
      <c r="AT15" s="78"/>
      <c r="AU15" s="78"/>
      <c r="AV15" s="78"/>
      <c r="AW15" s="78"/>
      <c r="AX15" s="79"/>
      <c r="AY15" s="79"/>
      <c r="AZ15" s="79"/>
      <c r="BA15" s="80"/>
      <c r="BB15" s="81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64" ht="16.5" customHeight="1">
      <c r="A16" s="59">
        <v>2</v>
      </c>
      <c r="B16" s="60"/>
      <c r="C16" s="60"/>
      <c r="D16" s="61">
        <f>AX16</f>
        <v>0</v>
      </c>
      <c r="E16" s="114" t="s">
        <v>41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72">
        <f>IF(P17="","",IF(P17=T17,"△",IF(P17&gt;T17,"〇",IF(P17&lt;T17,"●"))))</f>
      </c>
      <c r="Q16" s="73"/>
      <c r="R16" s="73"/>
      <c r="S16" s="73"/>
      <c r="T16" s="73"/>
      <c r="U16" s="74"/>
      <c r="V16" s="87"/>
      <c r="W16" s="88"/>
      <c r="X16" s="88"/>
      <c r="Y16" s="88"/>
      <c r="Z16" s="88"/>
      <c r="AA16" s="89"/>
      <c r="AB16" s="72">
        <f>IF(AB17="","",IF(AB17=AF17,"△",IF(AB17&gt;AF17,"〇",IF(AB17&lt;AF17,"●"))))</f>
      </c>
      <c r="AC16" s="73"/>
      <c r="AD16" s="73"/>
      <c r="AE16" s="73"/>
      <c r="AF16" s="73"/>
      <c r="AG16" s="74"/>
      <c r="AH16" s="75">
        <f>(COUNTIF(P16:AG16,"〇")*3)+(COUNTIF(P16:AG16,"△")*1)</f>
        <v>0</v>
      </c>
      <c r="AI16" s="75"/>
      <c r="AJ16" s="75"/>
      <c r="AK16" s="75"/>
      <c r="AL16" s="76">
        <f>SUM(P17,AB17)</f>
        <v>0</v>
      </c>
      <c r="AM16" s="76"/>
      <c r="AN16" s="76"/>
      <c r="AO16" s="76"/>
      <c r="AP16" s="76">
        <f>SUM(T17,AF17)</f>
        <v>0</v>
      </c>
      <c r="AQ16" s="76"/>
      <c r="AR16" s="76"/>
      <c r="AS16" s="76"/>
      <c r="AT16" s="78">
        <f>AL16-AP16</f>
        <v>0</v>
      </c>
      <c r="AU16" s="78"/>
      <c r="AV16" s="78"/>
      <c r="AW16" s="78"/>
      <c r="AX16" s="79"/>
      <c r="AY16" s="79"/>
      <c r="AZ16" s="79"/>
      <c r="BA16" s="80"/>
      <c r="BB16" s="81">
        <f>IF(AND(P17="",T17=""),"",IF(P17&gt;T17,"○",IF(P17=T17,"△","×")))</f>
      </c>
      <c r="BC16" s="77">
        <f>IF(AND(AB17="",AF17=""),"",IF(AB17&gt;AF17,"○",IF(AB17=AF17,"△","×")))</f>
      </c>
      <c r="BD16" s="77">
        <f>RANK(BE16,$BE$14:$BE$19,1)</f>
        <v>1</v>
      </c>
      <c r="BE16" s="77">
        <f>VALUE(BH16&amp;BI16&amp;BJ16&amp;BK16)</f>
        <v>1111</v>
      </c>
      <c r="BF16" s="77">
        <f>IF(BB16="○",3,IF(BB16="△",1,0))</f>
        <v>0</v>
      </c>
      <c r="BG16" s="77">
        <f>IF(BC16="○",3,IF(BC16="△",1,0))</f>
        <v>0</v>
      </c>
      <c r="BH16" s="77">
        <f>RANK(AH16,$AH$14:$AK$19)</f>
        <v>1</v>
      </c>
      <c r="BI16" s="77">
        <f>RANK(AL16,$AL$14:$AO$19)</f>
        <v>1</v>
      </c>
      <c r="BJ16" s="77">
        <f>RANK(AP16,$AP$14:$AS$19,1)</f>
        <v>1</v>
      </c>
      <c r="BK16" s="77">
        <f>RANK(BL16,$BL$14:$BL$19)</f>
        <v>1</v>
      </c>
      <c r="BL16" s="77">
        <f>AL16-AP16</f>
        <v>0</v>
      </c>
    </row>
    <row r="17" spans="1:64" ht="16.5" customHeight="1">
      <c r="A17" s="59"/>
      <c r="B17" s="60"/>
      <c r="C17" s="60"/>
      <c r="D17" s="62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82">
        <f>IF(Z15="","",Z15)</f>
      </c>
      <c r="Q17" s="83"/>
      <c r="R17" s="84" t="s">
        <v>58</v>
      </c>
      <c r="S17" s="84"/>
      <c r="T17" s="83">
        <f>IF(V15="","",V15)</f>
      </c>
      <c r="U17" s="85"/>
      <c r="V17" s="90"/>
      <c r="W17" s="91"/>
      <c r="X17" s="91"/>
      <c r="Y17" s="91"/>
      <c r="Z17" s="91"/>
      <c r="AA17" s="92"/>
      <c r="AB17" s="82">
        <f>IF(Y44="","",Y44)</f>
      </c>
      <c r="AC17" s="83"/>
      <c r="AD17" s="84" t="s">
        <v>58</v>
      </c>
      <c r="AE17" s="84"/>
      <c r="AF17" s="83">
        <f>IF(AD44="","",AD44)</f>
      </c>
      <c r="AG17" s="85"/>
      <c r="AH17" s="75"/>
      <c r="AI17" s="75"/>
      <c r="AJ17" s="75"/>
      <c r="AK17" s="75"/>
      <c r="AL17" s="76"/>
      <c r="AM17" s="76"/>
      <c r="AN17" s="76"/>
      <c r="AO17" s="76"/>
      <c r="AP17" s="76"/>
      <c r="AQ17" s="76"/>
      <c r="AR17" s="76"/>
      <c r="AS17" s="76"/>
      <c r="AT17" s="78"/>
      <c r="AU17" s="78"/>
      <c r="AV17" s="78"/>
      <c r="AW17" s="78"/>
      <c r="AX17" s="79"/>
      <c r="AY17" s="79"/>
      <c r="AZ17" s="79"/>
      <c r="BA17" s="80"/>
      <c r="BB17" s="81"/>
      <c r="BC17" s="77"/>
      <c r="BD17" s="77"/>
      <c r="BE17" s="77"/>
      <c r="BF17" s="77"/>
      <c r="BG17" s="77"/>
      <c r="BH17" s="77"/>
      <c r="BI17" s="77"/>
      <c r="BJ17" s="77"/>
      <c r="BK17" s="77"/>
      <c r="BL17" s="77"/>
    </row>
    <row r="18" spans="1:64" ht="16.5" customHeight="1">
      <c r="A18" s="59">
        <v>3</v>
      </c>
      <c r="B18" s="60"/>
      <c r="C18" s="60"/>
      <c r="D18" s="61">
        <f>AX18</f>
        <v>0</v>
      </c>
      <c r="E18" s="114" t="s">
        <v>87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72">
        <f>IF(P19="","",IF(P19=T19,"△",IF(P19&gt;T19,"〇",IF(P19&lt;T19,"●"))))</f>
      </c>
      <c r="Q18" s="73"/>
      <c r="R18" s="73"/>
      <c r="S18" s="73"/>
      <c r="T18" s="73"/>
      <c r="U18" s="74"/>
      <c r="V18" s="72">
        <f>IF(V19="","",IF(V19=Z19,"△",IF(V19&gt;Z19,"〇",IF(V19&lt;Z19,"●"))))</f>
      </c>
      <c r="W18" s="73"/>
      <c r="X18" s="73"/>
      <c r="Y18" s="73"/>
      <c r="Z18" s="73"/>
      <c r="AA18" s="74"/>
      <c r="AB18" s="69"/>
      <c r="AC18" s="70"/>
      <c r="AD18" s="70"/>
      <c r="AE18" s="70"/>
      <c r="AF18" s="70"/>
      <c r="AG18" s="71"/>
      <c r="AH18" s="75">
        <f>(COUNTIF(P18:AG18,"〇")*3)+(COUNTIF(P18:AG18,"△")*1)</f>
        <v>0</v>
      </c>
      <c r="AI18" s="75"/>
      <c r="AJ18" s="75"/>
      <c r="AK18" s="75"/>
      <c r="AL18" s="76">
        <f>SUM(P19,V19)</f>
        <v>0</v>
      </c>
      <c r="AM18" s="76"/>
      <c r="AN18" s="76"/>
      <c r="AO18" s="76"/>
      <c r="AP18" s="76">
        <f>SUM(T19,Z19)</f>
        <v>0</v>
      </c>
      <c r="AQ18" s="76"/>
      <c r="AR18" s="76"/>
      <c r="AS18" s="76"/>
      <c r="AT18" s="78">
        <f>AL18-AP18</f>
        <v>0</v>
      </c>
      <c r="AU18" s="78"/>
      <c r="AV18" s="78"/>
      <c r="AW18" s="78"/>
      <c r="AX18" s="79"/>
      <c r="AY18" s="79"/>
      <c r="AZ18" s="79"/>
      <c r="BA18" s="80"/>
      <c r="BB18" s="81">
        <f>IF(AND(P19="",T19=""),"",IF(P19&gt;T19,"○",IF(P19=T19,"△","×")))</f>
      </c>
      <c r="BC18" s="77">
        <f>IF(AND(V19="",Z19=""),"",IF(V19&gt;Z19,"○",IF(V19=Z19,"△","×")))</f>
      </c>
      <c r="BD18" s="77">
        <f>RANK(BE18,$BE$14:$BE$19,1)</f>
        <v>1</v>
      </c>
      <c r="BE18" s="77">
        <f>VALUE(BH18&amp;BI18&amp;BJ18&amp;BK18)</f>
        <v>1111</v>
      </c>
      <c r="BF18" s="77">
        <f>IF(BB18="○",3,IF(BB18="△",1,0))</f>
        <v>0</v>
      </c>
      <c r="BG18" s="77">
        <f>IF(BC18="○",3,IF(BC18="△",1,0))</f>
        <v>0</v>
      </c>
      <c r="BH18" s="77">
        <f>RANK(AH18,$AH$14:$AK$19)</f>
        <v>1</v>
      </c>
      <c r="BI18" s="77">
        <f>RANK(AL18,$AL$14:$AO$19)</f>
        <v>1</v>
      </c>
      <c r="BJ18" s="77">
        <f>RANK(AP18,$AP$14:$AS$19,1)</f>
        <v>1</v>
      </c>
      <c r="BK18" s="77">
        <f>RANK(BL18,$BL$14:$BL$19)</f>
        <v>1</v>
      </c>
      <c r="BL18" s="77">
        <f>AL18-AP18</f>
        <v>0</v>
      </c>
    </row>
    <row r="19" spans="1:64" ht="16.5" customHeight="1">
      <c r="A19" s="93"/>
      <c r="B19" s="94"/>
      <c r="C19" s="94"/>
      <c r="D19" s="95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0">
        <f>IF(AF15="","",AF15)</f>
      </c>
      <c r="Q19" s="111"/>
      <c r="R19" s="112" t="s">
        <v>58</v>
      </c>
      <c r="S19" s="112"/>
      <c r="T19" s="111">
        <f>IF(AB15="","",AB15)</f>
      </c>
      <c r="U19" s="113"/>
      <c r="V19" s="110">
        <f>IF(AF17="","",AF17)</f>
      </c>
      <c r="W19" s="111"/>
      <c r="X19" s="112" t="s">
        <v>58</v>
      </c>
      <c r="Y19" s="112"/>
      <c r="Z19" s="111">
        <f>IF(AB17="","",AB17)</f>
      </c>
      <c r="AA19" s="113"/>
      <c r="AB19" s="102"/>
      <c r="AC19" s="103"/>
      <c r="AD19" s="103"/>
      <c r="AE19" s="103"/>
      <c r="AF19" s="103"/>
      <c r="AG19" s="104"/>
      <c r="AH19" s="105"/>
      <c r="AI19" s="105"/>
      <c r="AJ19" s="105"/>
      <c r="AK19" s="105"/>
      <c r="AL19" s="106"/>
      <c r="AM19" s="106"/>
      <c r="AN19" s="106"/>
      <c r="AO19" s="106"/>
      <c r="AP19" s="106"/>
      <c r="AQ19" s="106"/>
      <c r="AR19" s="106"/>
      <c r="AS19" s="106"/>
      <c r="AT19" s="107"/>
      <c r="AU19" s="107"/>
      <c r="AV19" s="107"/>
      <c r="AW19" s="107"/>
      <c r="AX19" s="108"/>
      <c r="AY19" s="108"/>
      <c r="AZ19" s="108"/>
      <c r="BA19" s="109"/>
      <c r="BB19" s="81"/>
      <c r="BC19" s="77"/>
      <c r="BD19" s="77"/>
      <c r="BE19" s="77"/>
      <c r="BF19" s="77"/>
      <c r="BG19" s="77"/>
      <c r="BH19" s="77"/>
      <c r="BI19" s="77"/>
      <c r="BJ19" s="77"/>
      <c r="BK19" s="77"/>
      <c r="BL19" s="77"/>
    </row>
    <row r="20" spans="1:53" ht="16.5" customHeight="1">
      <c r="A20" s="19" t="s">
        <v>60</v>
      </c>
      <c r="AX20" s="23"/>
      <c r="AY20" s="23"/>
      <c r="AZ20" s="23"/>
      <c r="BA20" s="23"/>
    </row>
    <row r="21" spans="1:72" ht="16.5" customHeight="1">
      <c r="A21" s="54" t="s">
        <v>45</v>
      </c>
      <c r="B21" s="55"/>
      <c r="C21" s="55"/>
      <c r="D21" s="21"/>
      <c r="E21" s="55" t="s">
        <v>46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 t="str">
        <f>E22</f>
        <v>美土里SC</v>
      </c>
      <c r="Q21" s="56"/>
      <c r="R21" s="56"/>
      <c r="S21" s="56"/>
      <c r="T21" s="56"/>
      <c r="U21" s="56"/>
      <c r="V21" s="56" t="str">
        <f>E24</f>
        <v>FCブルーストライカーズ </v>
      </c>
      <c r="W21" s="56"/>
      <c r="X21" s="56"/>
      <c r="Y21" s="56"/>
      <c r="Z21" s="56"/>
      <c r="AA21" s="56"/>
      <c r="AB21" s="56" t="str">
        <f>E26</f>
        <v>おにしデビルス</v>
      </c>
      <c r="AC21" s="56"/>
      <c r="AD21" s="56"/>
      <c r="AE21" s="56"/>
      <c r="AF21" s="56"/>
      <c r="AG21" s="56"/>
      <c r="AH21" s="53" t="s">
        <v>0</v>
      </c>
      <c r="AI21" s="53"/>
      <c r="AJ21" s="53"/>
      <c r="AK21" s="53"/>
      <c r="AL21" s="53" t="s">
        <v>1</v>
      </c>
      <c r="AM21" s="53"/>
      <c r="AN21" s="53"/>
      <c r="AO21" s="53"/>
      <c r="AP21" s="53" t="s">
        <v>2</v>
      </c>
      <c r="AQ21" s="53"/>
      <c r="AR21" s="53"/>
      <c r="AS21" s="53"/>
      <c r="AT21" s="53" t="s">
        <v>47</v>
      </c>
      <c r="AU21" s="53"/>
      <c r="AV21" s="53"/>
      <c r="AW21" s="53"/>
      <c r="AX21" s="57" t="s">
        <v>3</v>
      </c>
      <c r="AY21" s="57"/>
      <c r="AZ21" s="57"/>
      <c r="BA21" s="58"/>
      <c r="BB21" s="24" t="s">
        <v>47</v>
      </c>
      <c r="BC21" s="25"/>
      <c r="BD21" s="25"/>
      <c r="BE21" s="26"/>
      <c r="BF21" s="27"/>
      <c r="BG21" s="25"/>
      <c r="BH21" s="28"/>
      <c r="BI21" s="115" t="s">
        <v>3</v>
      </c>
      <c r="BJ21" s="53"/>
      <c r="BK21" s="53"/>
      <c r="BL21" s="116"/>
      <c r="BM21" s="29"/>
      <c r="BN21" s="22"/>
      <c r="BO21" s="22"/>
      <c r="BP21" s="22"/>
      <c r="BQ21" s="22"/>
      <c r="BR21" s="22"/>
      <c r="BS21" s="22"/>
      <c r="BT21" s="22"/>
    </row>
    <row r="22" spans="1:65" ht="16.5" customHeight="1">
      <c r="A22" s="59">
        <v>1</v>
      </c>
      <c r="B22" s="60"/>
      <c r="C22" s="60"/>
      <c r="D22" s="61">
        <f>BF22</f>
        <v>0</v>
      </c>
      <c r="E22" s="114" t="s">
        <v>88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69"/>
      <c r="Q22" s="70"/>
      <c r="R22" s="70"/>
      <c r="S22" s="70"/>
      <c r="T22" s="70"/>
      <c r="U22" s="71"/>
      <c r="V22" s="72">
        <f>IF(V23="","",IF(V23=Z23,"△",IF(V23&gt;Z23,"〇",IF(V23&lt;Z23,"●"))))</f>
      </c>
      <c r="W22" s="73"/>
      <c r="X22" s="73"/>
      <c r="Y22" s="73"/>
      <c r="Z22" s="73"/>
      <c r="AA22" s="74"/>
      <c r="AB22" s="72">
        <f>IF(AB23="","",IF(AB23=AF23,"△",IF(AB23&gt;AF23,"〇",IF(AB23&lt;AF23,"●"))))</f>
      </c>
      <c r="AC22" s="73"/>
      <c r="AD22" s="73"/>
      <c r="AE22" s="73"/>
      <c r="AF22" s="73"/>
      <c r="AG22" s="74"/>
      <c r="AH22" s="75">
        <f>(COUNTIF(V22:AG22,"〇")*3)+(COUNTIF(V22:AG22,"△")*1)</f>
        <v>0</v>
      </c>
      <c r="AI22" s="75"/>
      <c r="AJ22" s="75"/>
      <c r="AK22" s="75"/>
      <c r="AL22" s="76">
        <f>SUM(V23,AB23)</f>
        <v>0</v>
      </c>
      <c r="AM22" s="76"/>
      <c r="AN22" s="76"/>
      <c r="AO22" s="76"/>
      <c r="AP22" s="76">
        <f>SUM(Z23,AF23)</f>
        <v>0</v>
      </c>
      <c r="AQ22" s="76"/>
      <c r="AR22" s="76"/>
      <c r="AS22" s="76"/>
      <c r="AT22" s="78">
        <f>AL22-AP22</f>
        <v>0</v>
      </c>
      <c r="AU22" s="78"/>
      <c r="AV22" s="78"/>
      <c r="AW22" s="78"/>
      <c r="AX22" s="79"/>
      <c r="AY22" s="79"/>
      <c r="AZ22" s="79"/>
      <c r="BA22" s="80"/>
      <c r="BB22" s="30"/>
      <c r="BC22" s="30"/>
      <c r="BD22" s="30"/>
      <c r="BE22" s="30"/>
      <c r="BF22" s="30"/>
      <c r="BG22" s="30"/>
      <c r="BH22" s="31"/>
      <c r="BI22" s="117"/>
      <c r="BJ22" s="76"/>
      <c r="BK22" s="76"/>
      <c r="BL22" s="118"/>
      <c r="BM22" s="32"/>
    </row>
    <row r="23" spans="1:65" ht="16.5" customHeight="1">
      <c r="A23" s="59"/>
      <c r="B23" s="60"/>
      <c r="C23" s="60"/>
      <c r="D23" s="62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69"/>
      <c r="Q23" s="70"/>
      <c r="R23" s="70"/>
      <c r="S23" s="70"/>
      <c r="T23" s="70"/>
      <c r="U23" s="71"/>
      <c r="V23" s="82">
        <f>IF(Y48="","",Y48)</f>
      </c>
      <c r="W23" s="83"/>
      <c r="X23" s="84" t="s">
        <v>58</v>
      </c>
      <c r="Y23" s="84"/>
      <c r="Z23" s="83">
        <f>IF(AD48="","",AD48)</f>
      </c>
      <c r="AA23" s="85"/>
      <c r="AB23" s="82">
        <f>IF(Y50="","",Y50)</f>
      </c>
      <c r="AC23" s="83"/>
      <c r="AD23" s="84" t="s">
        <v>58</v>
      </c>
      <c r="AE23" s="84"/>
      <c r="AF23" s="83">
        <f>IF(AD50="","",AD50)</f>
      </c>
      <c r="AG23" s="85"/>
      <c r="AH23" s="75"/>
      <c r="AI23" s="75"/>
      <c r="AJ23" s="75"/>
      <c r="AK23" s="75"/>
      <c r="AL23" s="76"/>
      <c r="AM23" s="76"/>
      <c r="AN23" s="76"/>
      <c r="AO23" s="76"/>
      <c r="AP23" s="76"/>
      <c r="AQ23" s="76"/>
      <c r="AR23" s="76"/>
      <c r="AS23" s="76"/>
      <c r="AT23" s="78"/>
      <c r="AU23" s="78"/>
      <c r="AV23" s="78"/>
      <c r="AW23" s="78"/>
      <c r="AX23" s="79"/>
      <c r="AY23" s="79"/>
      <c r="AZ23" s="79"/>
      <c r="BA23" s="80"/>
      <c r="BB23" s="33"/>
      <c r="BC23" s="33"/>
      <c r="BD23" s="33"/>
      <c r="BE23" s="33"/>
      <c r="BF23" s="33"/>
      <c r="BG23" s="33"/>
      <c r="BH23" s="34"/>
      <c r="BI23" s="117"/>
      <c r="BJ23" s="76"/>
      <c r="BK23" s="76"/>
      <c r="BL23" s="118"/>
      <c r="BM23" s="32"/>
    </row>
    <row r="24" spans="1:65" ht="16.5" customHeight="1">
      <c r="A24" s="59">
        <v>2</v>
      </c>
      <c r="B24" s="60"/>
      <c r="C24" s="60"/>
      <c r="D24" s="61">
        <f>BF24</f>
        <v>0</v>
      </c>
      <c r="E24" s="86" t="s">
        <v>107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72">
        <f>IF(P25="","",IF(P25=T25,"△",IF(P25&gt;T25,"〇",IF(P25&lt;T25,"●"))))</f>
      </c>
      <c r="Q24" s="73"/>
      <c r="R24" s="73"/>
      <c r="S24" s="73"/>
      <c r="T24" s="73"/>
      <c r="U24" s="74"/>
      <c r="V24" s="87"/>
      <c r="W24" s="88"/>
      <c r="X24" s="88"/>
      <c r="Y24" s="88"/>
      <c r="Z24" s="88"/>
      <c r="AA24" s="89"/>
      <c r="AB24" s="72">
        <f>IF(AB25="","",IF(AB25=AF25,"△",IF(AB25&gt;AF25,"〇",IF(AB25&lt;AF25,"●"))))</f>
      </c>
      <c r="AC24" s="73"/>
      <c r="AD24" s="73"/>
      <c r="AE24" s="73"/>
      <c r="AF24" s="73"/>
      <c r="AG24" s="74"/>
      <c r="AH24" s="75">
        <f>(COUNTIF(P24:AG24,"〇")*3)+(COUNTIF(P24:AG24,"△")*1)</f>
        <v>0</v>
      </c>
      <c r="AI24" s="75"/>
      <c r="AJ24" s="75"/>
      <c r="AK24" s="75"/>
      <c r="AL24" s="76">
        <f>SUM(P25,AB25)</f>
        <v>0</v>
      </c>
      <c r="AM24" s="76"/>
      <c r="AN24" s="76"/>
      <c r="AO24" s="76"/>
      <c r="AP24" s="76">
        <f>SUM(T25,AF25)</f>
        <v>0</v>
      </c>
      <c r="AQ24" s="76"/>
      <c r="AR24" s="76"/>
      <c r="AS24" s="76"/>
      <c r="AT24" s="78">
        <f>AL24-AP24</f>
        <v>0</v>
      </c>
      <c r="AU24" s="78"/>
      <c r="AV24" s="78"/>
      <c r="AW24" s="78"/>
      <c r="AX24" s="79"/>
      <c r="AY24" s="79"/>
      <c r="AZ24" s="79"/>
      <c r="BA24" s="80"/>
      <c r="BB24" s="30"/>
      <c r="BC24" s="30"/>
      <c r="BD24" s="30"/>
      <c r="BE24" s="30"/>
      <c r="BF24" s="30"/>
      <c r="BG24" s="30"/>
      <c r="BH24" s="31"/>
      <c r="BI24" s="117"/>
      <c r="BJ24" s="76"/>
      <c r="BK24" s="76"/>
      <c r="BL24" s="118"/>
      <c r="BM24" s="32"/>
    </row>
    <row r="25" spans="1:65" ht="16.5" customHeight="1">
      <c r="A25" s="59"/>
      <c r="B25" s="60"/>
      <c r="C25" s="60"/>
      <c r="D25" s="62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82">
        <f>IF(Z23="","",Z23)</f>
      </c>
      <c r="Q25" s="83"/>
      <c r="R25" s="84" t="s">
        <v>58</v>
      </c>
      <c r="S25" s="84"/>
      <c r="T25" s="83">
        <f>IF(V23="","",V23)</f>
      </c>
      <c r="U25" s="85"/>
      <c r="V25" s="90"/>
      <c r="W25" s="91"/>
      <c r="X25" s="91"/>
      <c r="Y25" s="91"/>
      <c r="Z25" s="91"/>
      <c r="AA25" s="92"/>
      <c r="AB25" s="82">
        <f>IF(Y52="","",Y52)</f>
      </c>
      <c r="AC25" s="83"/>
      <c r="AD25" s="84" t="s">
        <v>58</v>
      </c>
      <c r="AE25" s="84"/>
      <c r="AF25" s="83">
        <f>IF(AD52="","",AD52)</f>
      </c>
      <c r="AG25" s="85"/>
      <c r="AH25" s="75"/>
      <c r="AI25" s="75"/>
      <c r="AJ25" s="75"/>
      <c r="AK25" s="75"/>
      <c r="AL25" s="76"/>
      <c r="AM25" s="76"/>
      <c r="AN25" s="76"/>
      <c r="AO25" s="76"/>
      <c r="AP25" s="76"/>
      <c r="AQ25" s="76"/>
      <c r="AR25" s="76"/>
      <c r="AS25" s="76"/>
      <c r="AT25" s="78"/>
      <c r="AU25" s="78"/>
      <c r="AV25" s="78"/>
      <c r="AW25" s="78"/>
      <c r="AX25" s="79"/>
      <c r="AY25" s="79"/>
      <c r="AZ25" s="79"/>
      <c r="BA25" s="80"/>
      <c r="BB25" s="33"/>
      <c r="BC25" s="33"/>
      <c r="BD25" s="33"/>
      <c r="BE25" s="33"/>
      <c r="BF25" s="33"/>
      <c r="BG25" s="33"/>
      <c r="BH25" s="34"/>
      <c r="BI25" s="117"/>
      <c r="BJ25" s="76"/>
      <c r="BK25" s="76"/>
      <c r="BL25" s="118"/>
      <c r="BM25" s="32"/>
    </row>
    <row r="26" spans="1:65" ht="16.5" customHeight="1">
      <c r="A26" s="59">
        <v>3</v>
      </c>
      <c r="B26" s="60"/>
      <c r="C26" s="60"/>
      <c r="D26" s="61">
        <f>BF26</f>
        <v>0</v>
      </c>
      <c r="E26" s="114" t="s">
        <v>42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72">
        <f>IF(P27="","",IF(P27=T27,"△",IF(P27&gt;T27,"〇",IF(P27&lt;T27,"●"))))</f>
      </c>
      <c r="Q26" s="73"/>
      <c r="R26" s="73"/>
      <c r="S26" s="73"/>
      <c r="T26" s="73"/>
      <c r="U26" s="74"/>
      <c r="V26" s="72">
        <f>IF(V27="","",IF(V27=Z27,"△",IF(V27&gt;Z27,"〇",IF(V27&lt;Z27,"●"))))</f>
      </c>
      <c r="W26" s="73"/>
      <c r="X26" s="73"/>
      <c r="Y26" s="73"/>
      <c r="Z26" s="73"/>
      <c r="AA26" s="74"/>
      <c r="AB26" s="69"/>
      <c r="AC26" s="70"/>
      <c r="AD26" s="70"/>
      <c r="AE26" s="70"/>
      <c r="AF26" s="70"/>
      <c r="AG26" s="71"/>
      <c r="AH26" s="75">
        <f>(COUNTIF(P26:AG26,"〇")*3)+(COUNTIF(P26:AG26,"△")*1)</f>
        <v>0</v>
      </c>
      <c r="AI26" s="75"/>
      <c r="AJ26" s="75"/>
      <c r="AK26" s="75"/>
      <c r="AL26" s="76">
        <f>SUM(P27,V27)</f>
        <v>0</v>
      </c>
      <c r="AM26" s="76"/>
      <c r="AN26" s="76"/>
      <c r="AO26" s="76"/>
      <c r="AP26" s="76">
        <f>SUM(T27,Z27)</f>
        <v>0</v>
      </c>
      <c r="AQ26" s="76"/>
      <c r="AR26" s="76"/>
      <c r="AS26" s="76"/>
      <c r="AT26" s="78">
        <f>AL26-AP26</f>
        <v>0</v>
      </c>
      <c r="AU26" s="78"/>
      <c r="AV26" s="78"/>
      <c r="AW26" s="78"/>
      <c r="AX26" s="79"/>
      <c r="AY26" s="79"/>
      <c r="AZ26" s="79"/>
      <c r="BA26" s="80"/>
      <c r="BB26" s="30"/>
      <c r="BC26" s="30"/>
      <c r="BD26" s="30"/>
      <c r="BE26" s="30"/>
      <c r="BF26" s="30"/>
      <c r="BG26" s="30"/>
      <c r="BH26" s="31"/>
      <c r="BI26" s="117"/>
      <c r="BJ26" s="76"/>
      <c r="BK26" s="76"/>
      <c r="BL26" s="118"/>
      <c r="BM26" s="32"/>
    </row>
    <row r="27" spans="1:65" ht="16.5" customHeight="1">
      <c r="A27" s="93"/>
      <c r="B27" s="94"/>
      <c r="C27" s="94"/>
      <c r="D27" s="120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0">
        <f>IF(AF23="","",AF23)</f>
      </c>
      <c r="Q27" s="111"/>
      <c r="R27" s="112" t="s">
        <v>58</v>
      </c>
      <c r="S27" s="112"/>
      <c r="T27" s="111">
        <f>IF(AB23="","",AB23)</f>
      </c>
      <c r="U27" s="113"/>
      <c r="V27" s="110">
        <f>IF(AF25="","",AF25)</f>
      </c>
      <c r="W27" s="111"/>
      <c r="X27" s="112" t="s">
        <v>58</v>
      </c>
      <c r="Y27" s="112"/>
      <c r="Z27" s="111">
        <f>IF(AB25="","",AB25)</f>
      </c>
      <c r="AA27" s="113"/>
      <c r="AB27" s="102"/>
      <c r="AC27" s="103"/>
      <c r="AD27" s="103"/>
      <c r="AE27" s="103"/>
      <c r="AF27" s="103"/>
      <c r="AG27" s="104"/>
      <c r="AH27" s="105"/>
      <c r="AI27" s="105"/>
      <c r="AJ27" s="105"/>
      <c r="AK27" s="105"/>
      <c r="AL27" s="106"/>
      <c r="AM27" s="106"/>
      <c r="AN27" s="106"/>
      <c r="AO27" s="106"/>
      <c r="AP27" s="106"/>
      <c r="AQ27" s="106"/>
      <c r="AR27" s="106"/>
      <c r="AS27" s="106"/>
      <c r="AT27" s="107"/>
      <c r="AU27" s="107"/>
      <c r="AV27" s="107"/>
      <c r="AW27" s="107"/>
      <c r="AX27" s="108"/>
      <c r="AY27" s="108"/>
      <c r="AZ27" s="108"/>
      <c r="BA27" s="109"/>
      <c r="BB27" s="35"/>
      <c r="BC27" s="35"/>
      <c r="BD27" s="35"/>
      <c r="BE27" s="35"/>
      <c r="BF27" s="35"/>
      <c r="BG27" s="35"/>
      <c r="BH27" s="36"/>
      <c r="BI27" s="121"/>
      <c r="BJ27" s="122"/>
      <c r="BK27" s="122"/>
      <c r="BL27" s="123"/>
      <c r="BM27" s="32"/>
    </row>
    <row r="28" spans="1:66" ht="16.5" customHeight="1">
      <c r="A28" s="19" t="s">
        <v>61</v>
      </c>
      <c r="B28" s="37"/>
      <c r="C28" s="37"/>
      <c r="D28" s="38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X28" s="23"/>
      <c r="AY28" s="23"/>
      <c r="AZ28" s="23"/>
      <c r="BA28" s="23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40"/>
      <c r="BN28" s="40"/>
    </row>
    <row r="29" spans="1:66" ht="16.5" customHeight="1">
      <c r="A29" s="54" t="s">
        <v>45</v>
      </c>
      <c r="B29" s="55"/>
      <c r="C29" s="55"/>
      <c r="D29" s="21"/>
      <c r="E29" s="55" t="s">
        <v>46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 t="str">
        <f>E30</f>
        <v>吉井JP</v>
      </c>
      <c r="Q29" s="56"/>
      <c r="R29" s="56"/>
      <c r="S29" s="56"/>
      <c r="T29" s="56"/>
      <c r="U29" s="56"/>
      <c r="V29" s="56" t="str">
        <f>E32</f>
        <v>平井JFC</v>
      </c>
      <c r="W29" s="56"/>
      <c r="X29" s="56"/>
      <c r="Y29" s="56"/>
      <c r="Z29" s="56"/>
      <c r="AA29" s="56"/>
      <c r="AB29" s="56" t="str">
        <f>E34</f>
        <v>新町SC　B</v>
      </c>
      <c r="AC29" s="56"/>
      <c r="AD29" s="56"/>
      <c r="AE29" s="56"/>
      <c r="AF29" s="56"/>
      <c r="AG29" s="56"/>
      <c r="AH29" s="53" t="s">
        <v>0</v>
      </c>
      <c r="AI29" s="53"/>
      <c r="AJ29" s="53"/>
      <c r="AK29" s="53"/>
      <c r="AL29" s="53" t="s">
        <v>1</v>
      </c>
      <c r="AM29" s="53"/>
      <c r="AN29" s="53"/>
      <c r="AO29" s="53"/>
      <c r="AP29" s="53" t="s">
        <v>2</v>
      </c>
      <c r="AQ29" s="53"/>
      <c r="AR29" s="53"/>
      <c r="AS29" s="53"/>
      <c r="AT29" s="53" t="s">
        <v>47</v>
      </c>
      <c r="AU29" s="53"/>
      <c r="AV29" s="53"/>
      <c r="AW29" s="53"/>
      <c r="AX29" s="57" t="s">
        <v>3</v>
      </c>
      <c r="AY29" s="57"/>
      <c r="AZ29" s="57"/>
      <c r="BA29" s="58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</row>
    <row r="30" spans="1:66" ht="16.5" customHeight="1">
      <c r="A30" s="59">
        <v>1</v>
      </c>
      <c r="B30" s="60"/>
      <c r="C30" s="60"/>
      <c r="D30" s="61">
        <f>BF30</f>
        <v>0</v>
      </c>
      <c r="E30" s="86" t="s">
        <v>40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69"/>
      <c r="Q30" s="70"/>
      <c r="R30" s="70"/>
      <c r="S30" s="70"/>
      <c r="T30" s="70"/>
      <c r="U30" s="71"/>
      <c r="V30" s="72">
        <f>IF(V31="","",IF(V31=Z31,"△",IF(V31&gt;Z31,"〇",IF(V31&lt;Z31,"●"))))</f>
      </c>
      <c r="W30" s="73"/>
      <c r="X30" s="73"/>
      <c r="Y30" s="73"/>
      <c r="Z30" s="73"/>
      <c r="AA30" s="74"/>
      <c r="AB30" s="72">
        <f>IF(AB31="","",IF(AB31=AF31,"△",IF(AB31&gt;AF31,"〇",IF(AB31&lt;AF31,"●"))))</f>
      </c>
      <c r="AC30" s="73"/>
      <c r="AD30" s="73"/>
      <c r="AE30" s="73"/>
      <c r="AF30" s="73"/>
      <c r="AG30" s="74"/>
      <c r="AH30" s="75">
        <f>(COUNTIF(V30:AG30,"〇")*3)+(COUNTIF(V30:AG30,"△")*1)</f>
        <v>0</v>
      </c>
      <c r="AI30" s="75"/>
      <c r="AJ30" s="75"/>
      <c r="AK30" s="75"/>
      <c r="AL30" s="76">
        <f>SUM(V31,AB31)</f>
        <v>0</v>
      </c>
      <c r="AM30" s="76"/>
      <c r="AN30" s="76"/>
      <c r="AO30" s="76"/>
      <c r="AP30" s="76">
        <f>SUM(Z31,AF31)</f>
        <v>0</v>
      </c>
      <c r="AQ30" s="76"/>
      <c r="AR30" s="76"/>
      <c r="AS30" s="76"/>
      <c r="AT30" s="78">
        <f>AL30-AP30</f>
        <v>0</v>
      </c>
      <c r="AU30" s="78"/>
      <c r="AV30" s="78"/>
      <c r="AW30" s="78"/>
      <c r="AX30" s="79"/>
      <c r="AY30" s="79"/>
      <c r="AZ30" s="79"/>
      <c r="BA30" s="8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</row>
    <row r="31" spans="1:66" ht="16.5" customHeight="1">
      <c r="A31" s="59"/>
      <c r="B31" s="60"/>
      <c r="C31" s="60"/>
      <c r="D31" s="62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69"/>
      <c r="Q31" s="70"/>
      <c r="R31" s="70"/>
      <c r="S31" s="70"/>
      <c r="T31" s="70"/>
      <c r="U31" s="71"/>
      <c r="V31" s="82">
        <f>IF(Y49="","",Y49)</f>
      </c>
      <c r="W31" s="83"/>
      <c r="X31" s="84" t="s">
        <v>58</v>
      </c>
      <c r="Y31" s="84"/>
      <c r="Z31" s="83">
        <f>IF(AD49="","",AD49)</f>
      </c>
      <c r="AA31" s="85"/>
      <c r="AB31" s="82">
        <f>IF(Y51="","",Y51)</f>
      </c>
      <c r="AC31" s="83"/>
      <c r="AD31" s="84" t="s">
        <v>58</v>
      </c>
      <c r="AE31" s="84"/>
      <c r="AF31" s="83">
        <f>IF(AD51="","",AD51)</f>
      </c>
      <c r="AG31" s="85"/>
      <c r="AH31" s="75"/>
      <c r="AI31" s="75"/>
      <c r="AJ31" s="75"/>
      <c r="AK31" s="75"/>
      <c r="AL31" s="76"/>
      <c r="AM31" s="76"/>
      <c r="AN31" s="76"/>
      <c r="AO31" s="76"/>
      <c r="AP31" s="76"/>
      <c r="AQ31" s="76"/>
      <c r="AR31" s="76"/>
      <c r="AS31" s="76"/>
      <c r="AT31" s="78"/>
      <c r="AU31" s="78"/>
      <c r="AV31" s="78"/>
      <c r="AW31" s="78"/>
      <c r="AX31" s="79"/>
      <c r="AY31" s="79"/>
      <c r="AZ31" s="79"/>
      <c r="BA31" s="8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</row>
    <row r="32" spans="1:66" ht="16.5" customHeight="1">
      <c r="A32" s="59">
        <v>2</v>
      </c>
      <c r="B32" s="60"/>
      <c r="C32" s="60"/>
      <c r="D32" s="61">
        <f>BF32</f>
        <v>0</v>
      </c>
      <c r="E32" s="114" t="s">
        <v>38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72">
        <f>IF(P33="","",IF(P33=T33,"△",IF(P33&gt;T33,"〇",IF(P33&lt;T33,"●"))))</f>
      </c>
      <c r="Q32" s="73"/>
      <c r="R32" s="73"/>
      <c r="S32" s="73"/>
      <c r="T32" s="73"/>
      <c r="U32" s="74"/>
      <c r="V32" s="87"/>
      <c r="W32" s="88"/>
      <c r="X32" s="88"/>
      <c r="Y32" s="88"/>
      <c r="Z32" s="88"/>
      <c r="AA32" s="89"/>
      <c r="AB32" s="72">
        <f>IF(AB33="","",IF(AB33=AF33,"△",IF(AB33&gt;AF33,"〇",IF(AB33&lt;AF33,"●"))))</f>
      </c>
      <c r="AC32" s="73"/>
      <c r="AD32" s="73"/>
      <c r="AE32" s="73"/>
      <c r="AF32" s="73"/>
      <c r="AG32" s="74"/>
      <c r="AH32" s="75">
        <f>(COUNTIF(P32:AG32,"〇")*3)+(COUNTIF(P32:AG32,"△")*1)</f>
        <v>0</v>
      </c>
      <c r="AI32" s="75"/>
      <c r="AJ32" s="75"/>
      <c r="AK32" s="75"/>
      <c r="AL32" s="76">
        <f>SUM(P33,AB33)</f>
        <v>0</v>
      </c>
      <c r="AM32" s="76"/>
      <c r="AN32" s="76"/>
      <c r="AO32" s="76"/>
      <c r="AP32" s="76">
        <f>SUM(T33,AF33)</f>
        <v>0</v>
      </c>
      <c r="AQ32" s="76"/>
      <c r="AR32" s="76"/>
      <c r="AS32" s="76"/>
      <c r="AT32" s="78">
        <f>AL32-AP32</f>
        <v>0</v>
      </c>
      <c r="AU32" s="78"/>
      <c r="AV32" s="78"/>
      <c r="AW32" s="78"/>
      <c r="AX32" s="79"/>
      <c r="AY32" s="79"/>
      <c r="AZ32" s="79"/>
      <c r="BA32" s="8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</row>
    <row r="33" spans="1:66" ht="16.5" customHeight="1">
      <c r="A33" s="59"/>
      <c r="B33" s="60"/>
      <c r="C33" s="60"/>
      <c r="D33" s="62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82">
        <f>IF(Z31="","",Z31)</f>
      </c>
      <c r="Q33" s="83"/>
      <c r="R33" s="84" t="s">
        <v>58</v>
      </c>
      <c r="S33" s="84"/>
      <c r="T33" s="83">
        <f>IF(V31="","",V31)</f>
      </c>
      <c r="U33" s="85"/>
      <c r="V33" s="90"/>
      <c r="W33" s="91"/>
      <c r="X33" s="91"/>
      <c r="Y33" s="91"/>
      <c r="Z33" s="91"/>
      <c r="AA33" s="92"/>
      <c r="AB33" s="82">
        <f>IF(Y53="","",Y53)</f>
      </c>
      <c r="AC33" s="83"/>
      <c r="AD33" s="84" t="s">
        <v>58</v>
      </c>
      <c r="AE33" s="84"/>
      <c r="AF33" s="83">
        <f>IF(AD53="","",AD53)</f>
      </c>
      <c r="AG33" s="85"/>
      <c r="AH33" s="75"/>
      <c r="AI33" s="75"/>
      <c r="AJ33" s="75"/>
      <c r="AK33" s="75"/>
      <c r="AL33" s="76"/>
      <c r="AM33" s="76"/>
      <c r="AN33" s="76"/>
      <c r="AO33" s="76"/>
      <c r="AP33" s="76"/>
      <c r="AQ33" s="76"/>
      <c r="AR33" s="76"/>
      <c r="AS33" s="76"/>
      <c r="AT33" s="78"/>
      <c r="AU33" s="78"/>
      <c r="AV33" s="78"/>
      <c r="AW33" s="78"/>
      <c r="AX33" s="79"/>
      <c r="AY33" s="79"/>
      <c r="AZ33" s="79"/>
      <c r="BA33" s="8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</row>
    <row r="34" spans="1:66" ht="16.5" customHeight="1">
      <c r="A34" s="59">
        <v>3</v>
      </c>
      <c r="B34" s="60"/>
      <c r="C34" s="60"/>
      <c r="D34" s="61">
        <f>BF34</f>
        <v>0</v>
      </c>
      <c r="E34" s="114" t="s">
        <v>106</v>
      </c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72">
        <f>IF(P35="","",IF(P35=T35,"△",IF(P35&gt;T35,"〇",IF(P35&lt;T35,"●"))))</f>
      </c>
      <c r="Q34" s="73"/>
      <c r="R34" s="73"/>
      <c r="S34" s="73"/>
      <c r="T34" s="73"/>
      <c r="U34" s="74"/>
      <c r="V34" s="72">
        <f>IF(V35="","",IF(V35=Z35,"△",IF(V35&gt;Z35,"〇",IF(V35&lt;Z35,"●"))))</f>
      </c>
      <c r="W34" s="73"/>
      <c r="X34" s="73"/>
      <c r="Y34" s="73"/>
      <c r="Z34" s="73"/>
      <c r="AA34" s="74"/>
      <c r="AB34" s="69"/>
      <c r="AC34" s="70"/>
      <c r="AD34" s="70"/>
      <c r="AE34" s="70"/>
      <c r="AF34" s="70"/>
      <c r="AG34" s="71"/>
      <c r="AH34" s="75">
        <f>(COUNTIF(P34:AG34,"〇")*3)+(COUNTIF(P34:AG34,"△")*1)</f>
        <v>0</v>
      </c>
      <c r="AI34" s="75"/>
      <c r="AJ34" s="75"/>
      <c r="AK34" s="75"/>
      <c r="AL34" s="76">
        <f>SUM(P35,V35)</f>
        <v>0</v>
      </c>
      <c r="AM34" s="76"/>
      <c r="AN34" s="76"/>
      <c r="AO34" s="76"/>
      <c r="AP34" s="76">
        <f>SUM(T35,Z35)</f>
        <v>0</v>
      </c>
      <c r="AQ34" s="76"/>
      <c r="AR34" s="76"/>
      <c r="AS34" s="76"/>
      <c r="AT34" s="78">
        <f>AL34-AP34</f>
        <v>0</v>
      </c>
      <c r="AU34" s="78"/>
      <c r="AV34" s="78"/>
      <c r="AW34" s="78"/>
      <c r="AX34" s="79"/>
      <c r="AY34" s="79"/>
      <c r="AZ34" s="79"/>
      <c r="BA34" s="8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</row>
    <row r="35" spans="1:66" ht="16.5" customHeight="1">
      <c r="A35" s="93"/>
      <c r="B35" s="94"/>
      <c r="C35" s="94"/>
      <c r="D35" s="95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10">
        <f>IF(AF31="","",AF31)</f>
      </c>
      <c r="Q35" s="111"/>
      <c r="R35" s="112" t="s">
        <v>58</v>
      </c>
      <c r="S35" s="112"/>
      <c r="T35" s="111">
        <f>IF(AB31="","",AB31)</f>
      </c>
      <c r="U35" s="113"/>
      <c r="V35" s="110">
        <f>IF(AF33="","",AF33)</f>
      </c>
      <c r="W35" s="111"/>
      <c r="X35" s="112" t="s">
        <v>58</v>
      </c>
      <c r="Y35" s="112"/>
      <c r="Z35" s="111">
        <f>IF(AB33="","",AB33)</f>
      </c>
      <c r="AA35" s="113"/>
      <c r="AB35" s="102"/>
      <c r="AC35" s="103"/>
      <c r="AD35" s="103"/>
      <c r="AE35" s="103"/>
      <c r="AF35" s="103"/>
      <c r="AG35" s="104"/>
      <c r="AH35" s="105"/>
      <c r="AI35" s="105"/>
      <c r="AJ35" s="105"/>
      <c r="AK35" s="105"/>
      <c r="AL35" s="106"/>
      <c r="AM35" s="106"/>
      <c r="AN35" s="106"/>
      <c r="AO35" s="106"/>
      <c r="AP35" s="106"/>
      <c r="AQ35" s="106"/>
      <c r="AR35" s="106"/>
      <c r="AS35" s="106"/>
      <c r="AT35" s="107"/>
      <c r="AU35" s="107"/>
      <c r="AV35" s="107"/>
      <c r="AW35" s="107"/>
      <c r="AX35" s="108"/>
      <c r="AY35" s="108"/>
      <c r="AZ35" s="108"/>
      <c r="BA35" s="109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</row>
    <row r="37" spans="1:51" ht="16.5" customHeight="1">
      <c r="A37" s="54" t="s">
        <v>62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125"/>
    </row>
    <row r="38" spans="1:51" ht="16.5" customHeight="1">
      <c r="A38" s="126" t="s">
        <v>63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 t="s">
        <v>64</v>
      </c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 t="s">
        <v>65</v>
      </c>
      <c r="AS38" s="76"/>
      <c r="AT38" s="76"/>
      <c r="AU38" s="76"/>
      <c r="AV38" s="76"/>
      <c r="AW38" s="76"/>
      <c r="AX38" s="76"/>
      <c r="AY38" s="118"/>
    </row>
    <row r="39" spans="1:51" ht="16.5" customHeight="1">
      <c r="A39" s="127" t="s">
        <v>66</v>
      </c>
      <c r="B39" s="128"/>
      <c r="C39" s="128"/>
      <c r="D39" s="128"/>
      <c r="E39" s="128"/>
      <c r="F39" s="128"/>
      <c r="G39" s="128"/>
      <c r="H39" s="128"/>
      <c r="I39" s="129">
        <v>0.375</v>
      </c>
      <c r="J39" s="130"/>
      <c r="K39" s="130"/>
      <c r="L39" s="130"/>
      <c r="M39" s="131"/>
      <c r="N39" s="132" t="s">
        <v>67</v>
      </c>
      <c r="O39" s="133"/>
      <c r="P39" s="133"/>
      <c r="Q39" s="134" t="str">
        <f>E6</f>
        <v>美九里FC</v>
      </c>
      <c r="R39" s="134"/>
      <c r="S39" s="134"/>
      <c r="T39" s="134"/>
      <c r="U39" s="134"/>
      <c r="V39" s="134"/>
      <c r="W39" s="134"/>
      <c r="X39" s="134"/>
      <c r="Y39" s="135"/>
      <c r="Z39" s="135"/>
      <c r="AA39" s="135"/>
      <c r="AB39" s="136" t="s">
        <v>43</v>
      </c>
      <c r="AC39" s="136"/>
      <c r="AD39" s="135"/>
      <c r="AE39" s="135"/>
      <c r="AF39" s="135"/>
      <c r="AG39" s="133" t="s">
        <v>68</v>
      </c>
      <c r="AH39" s="133"/>
      <c r="AI39" s="133"/>
      <c r="AJ39" s="134" t="str">
        <f>E8</f>
        <v>KSCジュニア</v>
      </c>
      <c r="AK39" s="134"/>
      <c r="AL39" s="134"/>
      <c r="AM39" s="134"/>
      <c r="AN39" s="134"/>
      <c r="AO39" s="134"/>
      <c r="AP39" s="134"/>
      <c r="AQ39" s="137"/>
      <c r="AR39" s="60" t="s">
        <v>4</v>
      </c>
      <c r="AS39" s="60"/>
      <c r="AT39" s="60"/>
      <c r="AU39" s="60"/>
      <c r="AV39" s="60"/>
      <c r="AW39" s="60"/>
      <c r="AX39" s="60"/>
      <c r="AY39" s="138"/>
    </row>
    <row r="40" spans="1:51" ht="16.5" customHeight="1">
      <c r="A40" s="127" t="s">
        <v>69</v>
      </c>
      <c r="B40" s="128"/>
      <c r="C40" s="128"/>
      <c r="D40" s="128"/>
      <c r="E40" s="128"/>
      <c r="F40" s="128"/>
      <c r="G40" s="128"/>
      <c r="H40" s="128"/>
      <c r="I40" s="129">
        <v>0.40972222222222227</v>
      </c>
      <c r="J40" s="130"/>
      <c r="K40" s="130"/>
      <c r="L40" s="130"/>
      <c r="M40" s="131"/>
      <c r="N40" s="132" t="s">
        <v>70</v>
      </c>
      <c r="O40" s="133"/>
      <c r="P40" s="133"/>
      <c r="Q40" s="134" t="str">
        <f>E14</f>
        <v>新町SC　A</v>
      </c>
      <c r="R40" s="134"/>
      <c r="S40" s="134"/>
      <c r="T40" s="134"/>
      <c r="U40" s="134"/>
      <c r="V40" s="134"/>
      <c r="W40" s="134"/>
      <c r="X40" s="134"/>
      <c r="Y40" s="135"/>
      <c r="Z40" s="135"/>
      <c r="AA40" s="135"/>
      <c r="AB40" s="136" t="s">
        <v>43</v>
      </c>
      <c r="AC40" s="136"/>
      <c r="AD40" s="135"/>
      <c r="AE40" s="135"/>
      <c r="AF40" s="135"/>
      <c r="AG40" s="133" t="s">
        <v>71</v>
      </c>
      <c r="AH40" s="133"/>
      <c r="AI40" s="133"/>
      <c r="AJ40" s="134" t="str">
        <f>E16</f>
        <v>SC小野</v>
      </c>
      <c r="AK40" s="134"/>
      <c r="AL40" s="134"/>
      <c r="AM40" s="134"/>
      <c r="AN40" s="134"/>
      <c r="AO40" s="134"/>
      <c r="AP40" s="134"/>
      <c r="AQ40" s="137"/>
      <c r="AR40" s="60" t="s">
        <v>4</v>
      </c>
      <c r="AS40" s="60"/>
      <c r="AT40" s="60"/>
      <c r="AU40" s="60"/>
      <c r="AV40" s="60"/>
      <c r="AW40" s="60"/>
      <c r="AX40" s="60"/>
      <c r="AY40" s="138"/>
    </row>
    <row r="41" spans="1:51" ht="16.5" customHeight="1">
      <c r="A41" s="127" t="s">
        <v>72</v>
      </c>
      <c r="B41" s="128"/>
      <c r="C41" s="128"/>
      <c r="D41" s="128"/>
      <c r="E41" s="128"/>
      <c r="F41" s="128"/>
      <c r="G41" s="128"/>
      <c r="H41" s="128"/>
      <c r="I41" s="129">
        <v>0.4444444444444444</v>
      </c>
      <c r="J41" s="130"/>
      <c r="K41" s="130"/>
      <c r="L41" s="130"/>
      <c r="M41" s="131"/>
      <c r="N41" s="132" t="s">
        <v>67</v>
      </c>
      <c r="O41" s="133"/>
      <c r="P41" s="133"/>
      <c r="Q41" s="134" t="str">
        <f>E6</f>
        <v>美九里FC</v>
      </c>
      <c r="R41" s="134"/>
      <c r="S41" s="134"/>
      <c r="T41" s="134"/>
      <c r="U41" s="134"/>
      <c r="V41" s="134"/>
      <c r="W41" s="134"/>
      <c r="X41" s="134"/>
      <c r="Y41" s="135"/>
      <c r="Z41" s="135"/>
      <c r="AA41" s="135"/>
      <c r="AB41" s="136" t="s">
        <v>43</v>
      </c>
      <c r="AC41" s="136"/>
      <c r="AD41" s="135"/>
      <c r="AE41" s="135"/>
      <c r="AF41" s="135"/>
      <c r="AG41" s="133" t="s">
        <v>73</v>
      </c>
      <c r="AH41" s="133"/>
      <c r="AI41" s="133"/>
      <c r="AJ41" s="134" t="str">
        <f>E10</f>
        <v>FC藤岡</v>
      </c>
      <c r="AK41" s="134"/>
      <c r="AL41" s="134"/>
      <c r="AM41" s="134"/>
      <c r="AN41" s="134"/>
      <c r="AO41" s="134"/>
      <c r="AP41" s="134"/>
      <c r="AQ41" s="137"/>
      <c r="AR41" s="60" t="s">
        <v>4</v>
      </c>
      <c r="AS41" s="60"/>
      <c r="AT41" s="60"/>
      <c r="AU41" s="60"/>
      <c r="AV41" s="60"/>
      <c r="AW41" s="60"/>
      <c r="AX41" s="60"/>
      <c r="AY41" s="138"/>
    </row>
    <row r="42" spans="1:51" ht="16.5" customHeight="1">
      <c r="A42" s="127" t="s">
        <v>74</v>
      </c>
      <c r="B42" s="128"/>
      <c r="C42" s="128"/>
      <c r="D42" s="128"/>
      <c r="E42" s="128"/>
      <c r="F42" s="128"/>
      <c r="G42" s="128"/>
      <c r="H42" s="128"/>
      <c r="I42" s="129">
        <v>0.4791666666666667</v>
      </c>
      <c r="J42" s="130"/>
      <c r="K42" s="130"/>
      <c r="L42" s="130"/>
      <c r="M42" s="131"/>
      <c r="N42" s="132" t="s">
        <v>70</v>
      </c>
      <c r="O42" s="133"/>
      <c r="P42" s="133"/>
      <c r="Q42" s="134" t="str">
        <f>E14</f>
        <v>新町SC　A</v>
      </c>
      <c r="R42" s="134"/>
      <c r="S42" s="134"/>
      <c r="T42" s="134"/>
      <c r="U42" s="134"/>
      <c r="V42" s="134"/>
      <c r="W42" s="134"/>
      <c r="X42" s="134"/>
      <c r="Y42" s="135"/>
      <c r="Z42" s="135"/>
      <c r="AA42" s="135"/>
      <c r="AB42" s="136" t="s">
        <v>43</v>
      </c>
      <c r="AC42" s="136"/>
      <c r="AD42" s="135"/>
      <c r="AE42" s="135"/>
      <c r="AF42" s="135"/>
      <c r="AG42" s="133" t="s">
        <v>75</v>
      </c>
      <c r="AH42" s="133"/>
      <c r="AI42" s="133"/>
      <c r="AJ42" s="134" t="str">
        <f>E18</f>
        <v>藤岡第二小SC</v>
      </c>
      <c r="AK42" s="134"/>
      <c r="AL42" s="134"/>
      <c r="AM42" s="134"/>
      <c r="AN42" s="134"/>
      <c r="AO42" s="134"/>
      <c r="AP42" s="134"/>
      <c r="AQ42" s="137"/>
      <c r="AR42" s="60" t="s">
        <v>4</v>
      </c>
      <c r="AS42" s="60"/>
      <c r="AT42" s="60"/>
      <c r="AU42" s="60"/>
      <c r="AV42" s="60"/>
      <c r="AW42" s="60"/>
      <c r="AX42" s="60"/>
      <c r="AY42" s="138"/>
    </row>
    <row r="43" spans="1:51" ht="16.5" customHeight="1">
      <c r="A43" s="127" t="s">
        <v>76</v>
      </c>
      <c r="B43" s="128"/>
      <c r="C43" s="128"/>
      <c r="D43" s="128"/>
      <c r="E43" s="128"/>
      <c r="F43" s="128"/>
      <c r="G43" s="128"/>
      <c r="H43" s="128"/>
      <c r="I43" s="129">
        <v>0.513888888888889</v>
      </c>
      <c r="J43" s="130"/>
      <c r="K43" s="130"/>
      <c r="L43" s="130"/>
      <c r="M43" s="131"/>
      <c r="N43" s="132" t="s">
        <v>68</v>
      </c>
      <c r="O43" s="133"/>
      <c r="P43" s="133"/>
      <c r="Q43" s="134" t="str">
        <f>E8</f>
        <v>KSCジュニア</v>
      </c>
      <c r="R43" s="134"/>
      <c r="S43" s="134"/>
      <c r="T43" s="134"/>
      <c r="U43" s="134"/>
      <c r="V43" s="134"/>
      <c r="W43" s="134"/>
      <c r="X43" s="134"/>
      <c r="Y43" s="135"/>
      <c r="Z43" s="135"/>
      <c r="AA43" s="135"/>
      <c r="AB43" s="136" t="s">
        <v>43</v>
      </c>
      <c r="AC43" s="136"/>
      <c r="AD43" s="135"/>
      <c r="AE43" s="135"/>
      <c r="AF43" s="135"/>
      <c r="AG43" s="133" t="s">
        <v>73</v>
      </c>
      <c r="AH43" s="133"/>
      <c r="AI43" s="133"/>
      <c r="AJ43" s="134" t="str">
        <f>E10</f>
        <v>FC藤岡</v>
      </c>
      <c r="AK43" s="134"/>
      <c r="AL43" s="134"/>
      <c r="AM43" s="134"/>
      <c r="AN43" s="134"/>
      <c r="AO43" s="134"/>
      <c r="AP43" s="134"/>
      <c r="AQ43" s="137"/>
      <c r="AR43" s="60" t="s">
        <v>4</v>
      </c>
      <c r="AS43" s="60"/>
      <c r="AT43" s="60"/>
      <c r="AU43" s="60"/>
      <c r="AV43" s="60"/>
      <c r="AW43" s="60"/>
      <c r="AX43" s="60"/>
      <c r="AY43" s="138"/>
    </row>
    <row r="44" spans="1:51" ht="16.5" customHeight="1">
      <c r="A44" s="139" t="s">
        <v>77</v>
      </c>
      <c r="B44" s="140"/>
      <c r="C44" s="140"/>
      <c r="D44" s="140"/>
      <c r="E44" s="140"/>
      <c r="F44" s="140"/>
      <c r="G44" s="140"/>
      <c r="H44" s="140"/>
      <c r="I44" s="141">
        <v>0.548611111111111</v>
      </c>
      <c r="J44" s="142"/>
      <c r="K44" s="142"/>
      <c r="L44" s="142"/>
      <c r="M44" s="143"/>
      <c r="N44" s="144" t="s">
        <v>71</v>
      </c>
      <c r="O44" s="145"/>
      <c r="P44" s="145"/>
      <c r="Q44" s="146" t="str">
        <f>E16</f>
        <v>SC小野</v>
      </c>
      <c r="R44" s="146"/>
      <c r="S44" s="146"/>
      <c r="T44" s="146"/>
      <c r="U44" s="146"/>
      <c r="V44" s="146"/>
      <c r="W44" s="146"/>
      <c r="X44" s="146"/>
      <c r="Y44" s="147"/>
      <c r="Z44" s="147"/>
      <c r="AA44" s="147"/>
      <c r="AB44" s="148" t="s">
        <v>43</v>
      </c>
      <c r="AC44" s="148"/>
      <c r="AD44" s="147"/>
      <c r="AE44" s="147"/>
      <c r="AF44" s="147"/>
      <c r="AG44" s="145" t="s">
        <v>75</v>
      </c>
      <c r="AH44" s="145"/>
      <c r="AI44" s="145"/>
      <c r="AJ44" s="146" t="str">
        <f>E18</f>
        <v>藤岡第二小SC</v>
      </c>
      <c r="AK44" s="146"/>
      <c r="AL44" s="146"/>
      <c r="AM44" s="146"/>
      <c r="AN44" s="146"/>
      <c r="AO44" s="146"/>
      <c r="AP44" s="146"/>
      <c r="AQ44" s="149"/>
      <c r="AR44" s="94" t="s">
        <v>4</v>
      </c>
      <c r="AS44" s="94"/>
      <c r="AT44" s="94"/>
      <c r="AU44" s="94"/>
      <c r="AV44" s="94"/>
      <c r="AW44" s="94"/>
      <c r="AX44" s="94"/>
      <c r="AY44" s="150"/>
    </row>
    <row r="45" ht="16.5" customHeight="1">
      <c r="DZ45" s="41"/>
    </row>
    <row r="46" spans="1:51" ht="16.5" customHeight="1">
      <c r="A46" s="54" t="s">
        <v>78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125"/>
    </row>
    <row r="47" spans="1:51" ht="16.5" customHeight="1">
      <c r="A47" s="126" t="s">
        <v>63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 t="s">
        <v>64</v>
      </c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 t="s">
        <v>65</v>
      </c>
      <c r="AS47" s="76"/>
      <c r="AT47" s="76"/>
      <c r="AU47" s="76"/>
      <c r="AV47" s="76"/>
      <c r="AW47" s="76"/>
      <c r="AX47" s="76"/>
      <c r="AY47" s="118"/>
    </row>
    <row r="48" spans="1:51" ht="16.5" customHeight="1">
      <c r="A48" s="127" t="s">
        <v>66</v>
      </c>
      <c r="B48" s="128"/>
      <c r="C48" s="128"/>
      <c r="D48" s="128"/>
      <c r="E48" s="128"/>
      <c r="F48" s="128"/>
      <c r="G48" s="128"/>
      <c r="H48" s="128"/>
      <c r="I48" s="129">
        <v>0.375</v>
      </c>
      <c r="J48" s="130"/>
      <c r="K48" s="130"/>
      <c r="L48" s="130"/>
      <c r="M48" s="131"/>
      <c r="N48" s="132" t="s">
        <v>79</v>
      </c>
      <c r="O48" s="133"/>
      <c r="P48" s="133"/>
      <c r="Q48" s="134" t="str">
        <f>E22</f>
        <v>美土里SC</v>
      </c>
      <c r="R48" s="134"/>
      <c r="S48" s="134"/>
      <c r="T48" s="134"/>
      <c r="U48" s="134"/>
      <c r="V48" s="134"/>
      <c r="W48" s="134"/>
      <c r="X48" s="134"/>
      <c r="Y48" s="135"/>
      <c r="Z48" s="135"/>
      <c r="AA48" s="135"/>
      <c r="AB48" s="136" t="s">
        <v>43</v>
      </c>
      <c r="AC48" s="136"/>
      <c r="AD48" s="135"/>
      <c r="AE48" s="135"/>
      <c r="AF48" s="135"/>
      <c r="AG48" s="133" t="s">
        <v>80</v>
      </c>
      <c r="AH48" s="133"/>
      <c r="AI48" s="133"/>
      <c r="AJ48" s="134" t="str">
        <f>E24</f>
        <v>FCブルーストライカーズ </v>
      </c>
      <c r="AK48" s="134"/>
      <c r="AL48" s="134"/>
      <c r="AM48" s="134"/>
      <c r="AN48" s="134"/>
      <c r="AO48" s="134"/>
      <c r="AP48" s="134"/>
      <c r="AQ48" s="137"/>
      <c r="AR48" s="60" t="s">
        <v>4</v>
      </c>
      <c r="AS48" s="60"/>
      <c r="AT48" s="60"/>
      <c r="AU48" s="60"/>
      <c r="AV48" s="60"/>
      <c r="AW48" s="60"/>
      <c r="AX48" s="60"/>
      <c r="AY48" s="138"/>
    </row>
    <row r="49" spans="1:51" ht="16.5" customHeight="1">
      <c r="A49" s="127" t="s">
        <v>69</v>
      </c>
      <c r="B49" s="128"/>
      <c r="C49" s="128"/>
      <c r="D49" s="128"/>
      <c r="E49" s="128"/>
      <c r="F49" s="128"/>
      <c r="G49" s="128"/>
      <c r="H49" s="128"/>
      <c r="I49" s="129">
        <v>0.40972222222222227</v>
      </c>
      <c r="J49" s="130"/>
      <c r="K49" s="130"/>
      <c r="L49" s="130"/>
      <c r="M49" s="131"/>
      <c r="N49" s="132" t="s">
        <v>81</v>
      </c>
      <c r="O49" s="133"/>
      <c r="P49" s="133"/>
      <c r="Q49" s="134" t="str">
        <f>E30</f>
        <v>吉井JP</v>
      </c>
      <c r="R49" s="134"/>
      <c r="S49" s="134"/>
      <c r="T49" s="134"/>
      <c r="U49" s="134"/>
      <c r="V49" s="134"/>
      <c r="W49" s="134"/>
      <c r="X49" s="134"/>
      <c r="Y49" s="135"/>
      <c r="Z49" s="135"/>
      <c r="AA49" s="135"/>
      <c r="AB49" s="136" t="s">
        <v>43</v>
      </c>
      <c r="AC49" s="136"/>
      <c r="AD49" s="135"/>
      <c r="AE49" s="135"/>
      <c r="AF49" s="135"/>
      <c r="AG49" s="133" t="s">
        <v>82</v>
      </c>
      <c r="AH49" s="133"/>
      <c r="AI49" s="133"/>
      <c r="AJ49" s="134" t="str">
        <f>E32</f>
        <v>平井JFC</v>
      </c>
      <c r="AK49" s="134"/>
      <c r="AL49" s="134"/>
      <c r="AM49" s="134"/>
      <c r="AN49" s="134"/>
      <c r="AO49" s="134"/>
      <c r="AP49" s="134"/>
      <c r="AQ49" s="137"/>
      <c r="AR49" s="60" t="s">
        <v>4</v>
      </c>
      <c r="AS49" s="60"/>
      <c r="AT49" s="60"/>
      <c r="AU49" s="60"/>
      <c r="AV49" s="60"/>
      <c r="AW49" s="60"/>
      <c r="AX49" s="60"/>
      <c r="AY49" s="138"/>
    </row>
    <row r="50" spans="1:75" ht="16.5" customHeight="1">
      <c r="A50" s="127" t="s">
        <v>72</v>
      </c>
      <c r="B50" s="128"/>
      <c r="C50" s="128"/>
      <c r="D50" s="128"/>
      <c r="E50" s="128"/>
      <c r="F50" s="128"/>
      <c r="G50" s="128"/>
      <c r="H50" s="128"/>
      <c r="I50" s="129">
        <v>0.4444444444444444</v>
      </c>
      <c r="J50" s="130"/>
      <c r="K50" s="130"/>
      <c r="L50" s="130"/>
      <c r="M50" s="131"/>
      <c r="N50" s="132" t="s">
        <v>79</v>
      </c>
      <c r="O50" s="133"/>
      <c r="P50" s="133"/>
      <c r="Q50" s="134" t="str">
        <f>E22</f>
        <v>美土里SC</v>
      </c>
      <c r="R50" s="134"/>
      <c r="S50" s="134"/>
      <c r="T50" s="134"/>
      <c r="U50" s="134"/>
      <c r="V50" s="134"/>
      <c r="W50" s="134"/>
      <c r="X50" s="134"/>
      <c r="Y50" s="135"/>
      <c r="Z50" s="135"/>
      <c r="AA50" s="135"/>
      <c r="AB50" s="136" t="s">
        <v>43</v>
      </c>
      <c r="AC50" s="136"/>
      <c r="AD50" s="135"/>
      <c r="AE50" s="135"/>
      <c r="AF50" s="135"/>
      <c r="AG50" s="133" t="s">
        <v>83</v>
      </c>
      <c r="AH50" s="133"/>
      <c r="AI50" s="133"/>
      <c r="AJ50" s="134" t="str">
        <f>E26</f>
        <v>おにしデビルス</v>
      </c>
      <c r="AK50" s="134"/>
      <c r="AL50" s="134"/>
      <c r="AM50" s="134"/>
      <c r="AN50" s="134"/>
      <c r="AO50" s="134"/>
      <c r="AP50" s="134"/>
      <c r="AQ50" s="137"/>
      <c r="AR50" s="60" t="s">
        <v>4</v>
      </c>
      <c r="AS50" s="60"/>
      <c r="AT50" s="60"/>
      <c r="AU50" s="60"/>
      <c r="AV50" s="60"/>
      <c r="AW50" s="60"/>
      <c r="AX50" s="60"/>
      <c r="AY50" s="138"/>
      <c r="BN50" s="42"/>
      <c r="BW50" s="42"/>
    </row>
    <row r="51" spans="1:75" ht="16.5" customHeight="1">
      <c r="A51" s="127" t="s">
        <v>74</v>
      </c>
      <c r="B51" s="128"/>
      <c r="C51" s="128"/>
      <c r="D51" s="128"/>
      <c r="E51" s="128"/>
      <c r="F51" s="128"/>
      <c r="G51" s="128"/>
      <c r="H51" s="128"/>
      <c r="I51" s="129">
        <v>0.4791666666666667</v>
      </c>
      <c r="J51" s="130"/>
      <c r="K51" s="130"/>
      <c r="L51" s="130"/>
      <c r="M51" s="131"/>
      <c r="N51" s="132" t="s">
        <v>81</v>
      </c>
      <c r="O51" s="133"/>
      <c r="P51" s="133"/>
      <c r="Q51" s="134" t="str">
        <f>E30</f>
        <v>吉井JP</v>
      </c>
      <c r="R51" s="134"/>
      <c r="S51" s="134"/>
      <c r="T51" s="134"/>
      <c r="U51" s="134"/>
      <c r="V51" s="134"/>
      <c r="W51" s="134"/>
      <c r="X51" s="134"/>
      <c r="Y51" s="135"/>
      <c r="Z51" s="135"/>
      <c r="AA51" s="135"/>
      <c r="AB51" s="136" t="s">
        <v>43</v>
      </c>
      <c r="AC51" s="136"/>
      <c r="AD51" s="135"/>
      <c r="AE51" s="135"/>
      <c r="AF51" s="135"/>
      <c r="AG51" s="133" t="s">
        <v>84</v>
      </c>
      <c r="AH51" s="133"/>
      <c r="AI51" s="133"/>
      <c r="AJ51" s="134" t="str">
        <f>E34</f>
        <v>新町SC　B</v>
      </c>
      <c r="AK51" s="134"/>
      <c r="AL51" s="134"/>
      <c r="AM51" s="134"/>
      <c r="AN51" s="134"/>
      <c r="AO51" s="134"/>
      <c r="AP51" s="134"/>
      <c r="AQ51" s="137"/>
      <c r="AR51" s="60" t="s">
        <v>4</v>
      </c>
      <c r="AS51" s="60"/>
      <c r="AT51" s="60"/>
      <c r="AU51" s="60"/>
      <c r="AV51" s="60"/>
      <c r="AW51" s="60"/>
      <c r="AX51" s="60"/>
      <c r="AY51" s="138"/>
      <c r="BN51" s="42"/>
      <c r="BW51" s="42"/>
    </row>
    <row r="52" spans="1:75" ht="16.5" customHeight="1">
      <c r="A52" s="127" t="s">
        <v>76</v>
      </c>
      <c r="B52" s="128"/>
      <c r="C52" s="128"/>
      <c r="D52" s="128"/>
      <c r="E52" s="128"/>
      <c r="F52" s="128"/>
      <c r="G52" s="128"/>
      <c r="H52" s="128"/>
      <c r="I52" s="129">
        <v>0.513888888888889</v>
      </c>
      <c r="J52" s="130"/>
      <c r="K52" s="130"/>
      <c r="L52" s="130"/>
      <c r="M52" s="131"/>
      <c r="N52" s="132" t="s">
        <v>80</v>
      </c>
      <c r="O52" s="133"/>
      <c r="P52" s="133"/>
      <c r="Q52" s="134" t="str">
        <f>E24</f>
        <v>FCブルーストライカーズ </v>
      </c>
      <c r="R52" s="134"/>
      <c r="S52" s="134"/>
      <c r="T52" s="134"/>
      <c r="U52" s="134"/>
      <c r="V52" s="134"/>
      <c r="W52" s="134"/>
      <c r="X52" s="134"/>
      <c r="Y52" s="135"/>
      <c r="Z52" s="135"/>
      <c r="AA52" s="135"/>
      <c r="AB52" s="136" t="s">
        <v>43</v>
      </c>
      <c r="AC52" s="136"/>
      <c r="AD52" s="135"/>
      <c r="AE52" s="135"/>
      <c r="AF52" s="135"/>
      <c r="AG52" s="133" t="s">
        <v>83</v>
      </c>
      <c r="AH52" s="133"/>
      <c r="AI52" s="133"/>
      <c r="AJ52" s="134" t="str">
        <f>E26</f>
        <v>おにしデビルス</v>
      </c>
      <c r="AK52" s="134"/>
      <c r="AL52" s="134"/>
      <c r="AM52" s="134"/>
      <c r="AN52" s="134"/>
      <c r="AO52" s="134"/>
      <c r="AP52" s="134"/>
      <c r="AQ52" s="137"/>
      <c r="AR52" s="60" t="s">
        <v>4</v>
      </c>
      <c r="AS52" s="60"/>
      <c r="AT52" s="60"/>
      <c r="AU52" s="60"/>
      <c r="AV52" s="60"/>
      <c r="AW52" s="60"/>
      <c r="AX52" s="60"/>
      <c r="AY52" s="138"/>
      <c r="BN52" s="42"/>
      <c r="BW52" s="42"/>
    </row>
    <row r="53" spans="1:75" ht="16.5" customHeight="1">
      <c r="A53" s="139" t="s">
        <v>77</v>
      </c>
      <c r="B53" s="140"/>
      <c r="C53" s="140"/>
      <c r="D53" s="140"/>
      <c r="E53" s="140"/>
      <c r="F53" s="140"/>
      <c r="G53" s="140"/>
      <c r="H53" s="140"/>
      <c r="I53" s="141">
        <v>0.548611111111111</v>
      </c>
      <c r="J53" s="142"/>
      <c r="K53" s="142"/>
      <c r="L53" s="142"/>
      <c r="M53" s="143"/>
      <c r="N53" s="144" t="s">
        <v>82</v>
      </c>
      <c r="O53" s="145"/>
      <c r="P53" s="145"/>
      <c r="Q53" s="146" t="str">
        <f>E32</f>
        <v>平井JFC</v>
      </c>
      <c r="R53" s="146"/>
      <c r="S53" s="146"/>
      <c r="T53" s="146"/>
      <c r="U53" s="146"/>
      <c r="V53" s="146"/>
      <c r="W53" s="146"/>
      <c r="X53" s="146"/>
      <c r="Y53" s="147"/>
      <c r="Z53" s="147"/>
      <c r="AA53" s="147"/>
      <c r="AB53" s="148" t="s">
        <v>43</v>
      </c>
      <c r="AC53" s="148"/>
      <c r="AD53" s="147"/>
      <c r="AE53" s="147"/>
      <c r="AF53" s="147"/>
      <c r="AG53" s="145" t="s">
        <v>84</v>
      </c>
      <c r="AH53" s="145"/>
      <c r="AI53" s="145"/>
      <c r="AJ53" s="146" t="str">
        <f>E34</f>
        <v>新町SC　B</v>
      </c>
      <c r="AK53" s="146"/>
      <c r="AL53" s="146"/>
      <c r="AM53" s="146"/>
      <c r="AN53" s="146"/>
      <c r="AO53" s="146"/>
      <c r="AP53" s="146"/>
      <c r="AQ53" s="149"/>
      <c r="AR53" s="151" t="s">
        <v>4</v>
      </c>
      <c r="AS53" s="151"/>
      <c r="AT53" s="151"/>
      <c r="AU53" s="151"/>
      <c r="AV53" s="151"/>
      <c r="AW53" s="151"/>
      <c r="AX53" s="151"/>
      <c r="AY53" s="152"/>
      <c r="BN53" s="42"/>
      <c r="BW53" s="42"/>
    </row>
    <row r="54" spans="1:51" ht="16.5" customHeight="1">
      <c r="A54" s="43" t="s">
        <v>85</v>
      </c>
      <c r="B54" s="44"/>
      <c r="C54" s="44"/>
      <c r="D54" s="44"/>
      <c r="E54" s="44"/>
      <c r="F54" s="44"/>
      <c r="G54" s="44"/>
      <c r="H54" s="44"/>
      <c r="I54" s="45"/>
      <c r="J54" s="46"/>
      <c r="K54" s="46"/>
      <c r="L54" s="46"/>
      <c r="M54" s="46"/>
      <c r="N54" s="47"/>
      <c r="O54" s="47"/>
      <c r="P54" s="47"/>
      <c r="Q54" s="48"/>
      <c r="R54" s="48"/>
      <c r="S54" s="48"/>
      <c r="T54" s="48"/>
      <c r="U54" s="48"/>
      <c r="V54" s="48"/>
      <c r="W54" s="48"/>
      <c r="X54" s="48"/>
      <c r="Y54" s="49"/>
      <c r="Z54" s="49"/>
      <c r="AA54" s="49"/>
      <c r="AB54" s="20"/>
      <c r="AC54" s="20"/>
      <c r="AD54" s="49"/>
      <c r="AE54" s="49"/>
      <c r="AF54" s="49"/>
      <c r="AG54" s="47"/>
      <c r="AH54" s="47"/>
      <c r="AI54" s="47"/>
      <c r="AJ54" s="48"/>
      <c r="AK54" s="48"/>
      <c r="AL54" s="48"/>
      <c r="AM54" s="48"/>
      <c r="AN54" s="48"/>
      <c r="AO54" s="48"/>
      <c r="AP54" s="48"/>
      <c r="AQ54" s="48"/>
      <c r="AR54" s="50"/>
      <c r="AS54" s="50"/>
      <c r="AT54" s="50"/>
      <c r="AU54" s="50"/>
      <c r="AV54" s="50"/>
      <c r="AW54" s="50"/>
      <c r="AX54" s="50"/>
      <c r="AY54" s="50"/>
    </row>
  </sheetData>
  <sheetProtection/>
  <mergeCells count="442">
    <mergeCell ref="AD53:AF53"/>
    <mergeCell ref="AG53:AI53"/>
    <mergeCell ref="AJ53:AQ53"/>
    <mergeCell ref="AR53:AY53"/>
    <mergeCell ref="AD52:AF52"/>
    <mergeCell ref="AG52:AI52"/>
    <mergeCell ref="AJ52:AQ52"/>
    <mergeCell ref="AR52:AY52"/>
    <mergeCell ref="A53:H53"/>
    <mergeCell ref="I53:M53"/>
    <mergeCell ref="N53:P53"/>
    <mergeCell ref="Q53:X53"/>
    <mergeCell ref="Y53:AA53"/>
    <mergeCell ref="AB53:AC53"/>
    <mergeCell ref="AD51:AF51"/>
    <mergeCell ref="AG51:AI51"/>
    <mergeCell ref="AJ51:AQ51"/>
    <mergeCell ref="AR51:AY51"/>
    <mergeCell ref="A52:H52"/>
    <mergeCell ref="I52:M52"/>
    <mergeCell ref="N52:P52"/>
    <mergeCell ref="Q52:X52"/>
    <mergeCell ref="Y52:AA52"/>
    <mergeCell ref="AB52:AC52"/>
    <mergeCell ref="AD50:AF50"/>
    <mergeCell ref="AG50:AI50"/>
    <mergeCell ref="AJ50:AQ50"/>
    <mergeCell ref="AR50:AY50"/>
    <mergeCell ref="A51:H51"/>
    <mergeCell ref="I51:M51"/>
    <mergeCell ref="N51:P51"/>
    <mergeCell ref="Q51:X51"/>
    <mergeCell ref="Y51:AA51"/>
    <mergeCell ref="AB51:AC51"/>
    <mergeCell ref="AD49:AF49"/>
    <mergeCell ref="AG49:AI49"/>
    <mergeCell ref="AJ49:AQ49"/>
    <mergeCell ref="AR49:AY49"/>
    <mergeCell ref="A50:H50"/>
    <mergeCell ref="I50:M50"/>
    <mergeCell ref="N50:P50"/>
    <mergeCell ref="Q50:X50"/>
    <mergeCell ref="Y50:AA50"/>
    <mergeCell ref="AB50:AC50"/>
    <mergeCell ref="AD48:AF48"/>
    <mergeCell ref="AG48:AI48"/>
    <mergeCell ref="AJ48:AQ48"/>
    <mergeCell ref="AR48:AY48"/>
    <mergeCell ref="A49:H49"/>
    <mergeCell ref="I49:M49"/>
    <mergeCell ref="N49:P49"/>
    <mergeCell ref="Q49:X49"/>
    <mergeCell ref="Y49:AA49"/>
    <mergeCell ref="AB49:AC49"/>
    <mergeCell ref="A48:H48"/>
    <mergeCell ref="I48:M48"/>
    <mergeCell ref="N48:P48"/>
    <mergeCell ref="Q48:X48"/>
    <mergeCell ref="Y48:AA48"/>
    <mergeCell ref="AB48:AC48"/>
    <mergeCell ref="AD44:AF44"/>
    <mergeCell ref="AG44:AI44"/>
    <mergeCell ref="AJ44:AQ44"/>
    <mergeCell ref="AR44:AY44"/>
    <mergeCell ref="A46:AY46"/>
    <mergeCell ref="A47:M47"/>
    <mergeCell ref="N47:AQ47"/>
    <mergeCell ref="AR47:AY47"/>
    <mergeCell ref="AD43:AF43"/>
    <mergeCell ref="AG43:AI43"/>
    <mergeCell ref="AJ43:AQ43"/>
    <mergeCell ref="AR43:AY43"/>
    <mergeCell ref="A44:H44"/>
    <mergeCell ref="I44:M44"/>
    <mergeCell ref="N44:P44"/>
    <mergeCell ref="Q44:X44"/>
    <mergeCell ref="Y44:AA44"/>
    <mergeCell ref="AB44:AC44"/>
    <mergeCell ref="AD42:AF42"/>
    <mergeCell ref="AG42:AI42"/>
    <mergeCell ref="AJ42:AQ42"/>
    <mergeCell ref="AR42:AY42"/>
    <mergeCell ref="A43:H43"/>
    <mergeCell ref="I43:M43"/>
    <mergeCell ref="N43:P43"/>
    <mergeCell ref="Q43:X43"/>
    <mergeCell ref="Y43:AA43"/>
    <mergeCell ref="AB43:AC43"/>
    <mergeCell ref="AD41:AF41"/>
    <mergeCell ref="AG41:AI41"/>
    <mergeCell ref="AJ41:AQ41"/>
    <mergeCell ref="AR41:AY41"/>
    <mergeCell ref="A42:H42"/>
    <mergeCell ref="I42:M42"/>
    <mergeCell ref="N42:P42"/>
    <mergeCell ref="Q42:X42"/>
    <mergeCell ref="Y42:AA42"/>
    <mergeCell ref="AB42:AC42"/>
    <mergeCell ref="AD40:AF40"/>
    <mergeCell ref="AG40:AI40"/>
    <mergeCell ref="AJ40:AQ40"/>
    <mergeCell ref="AR40:AY40"/>
    <mergeCell ref="A41:H41"/>
    <mergeCell ref="I41:M41"/>
    <mergeCell ref="N41:P41"/>
    <mergeCell ref="Q41:X41"/>
    <mergeCell ref="Y41:AA41"/>
    <mergeCell ref="AB41:AC41"/>
    <mergeCell ref="AD39:AF39"/>
    <mergeCell ref="AG39:AI39"/>
    <mergeCell ref="AJ39:AQ39"/>
    <mergeCell ref="AR39:AY39"/>
    <mergeCell ref="A40:H40"/>
    <mergeCell ref="I40:M40"/>
    <mergeCell ref="N40:P40"/>
    <mergeCell ref="Q40:X40"/>
    <mergeCell ref="Y40:AA40"/>
    <mergeCell ref="AB40:AC40"/>
    <mergeCell ref="A37:AY37"/>
    <mergeCell ref="A38:M38"/>
    <mergeCell ref="N38:AQ38"/>
    <mergeCell ref="AR38:AY38"/>
    <mergeCell ref="A39:H39"/>
    <mergeCell ref="I39:M39"/>
    <mergeCell ref="N39:P39"/>
    <mergeCell ref="Q39:X39"/>
    <mergeCell ref="Y39:AA39"/>
    <mergeCell ref="AB39:AC39"/>
    <mergeCell ref="AH34:AK35"/>
    <mergeCell ref="AL34:AO35"/>
    <mergeCell ref="AP34:AS35"/>
    <mergeCell ref="AT34:AW35"/>
    <mergeCell ref="AX34:BA35"/>
    <mergeCell ref="P35:Q35"/>
    <mergeCell ref="R35:S35"/>
    <mergeCell ref="T35:U35"/>
    <mergeCell ref="V35:W35"/>
    <mergeCell ref="X35:Y35"/>
    <mergeCell ref="A34:C35"/>
    <mergeCell ref="D34:D35"/>
    <mergeCell ref="E34:O35"/>
    <mergeCell ref="P34:U34"/>
    <mergeCell ref="V34:AA34"/>
    <mergeCell ref="AB34:AG35"/>
    <mergeCell ref="Z35:AA35"/>
    <mergeCell ref="AH32:AK33"/>
    <mergeCell ref="AL32:AO33"/>
    <mergeCell ref="AP32:AS33"/>
    <mergeCell ref="AT32:AW33"/>
    <mergeCell ref="AX32:BA33"/>
    <mergeCell ref="P33:Q33"/>
    <mergeCell ref="R33:S33"/>
    <mergeCell ref="T33:U33"/>
    <mergeCell ref="AB33:AC33"/>
    <mergeCell ref="AD33:AE33"/>
    <mergeCell ref="A32:C33"/>
    <mergeCell ref="D32:D33"/>
    <mergeCell ref="E32:O33"/>
    <mergeCell ref="P32:U32"/>
    <mergeCell ref="V32:AA33"/>
    <mergeCell ref="AB32:AG32"/>
    <mergeCell ref="AF33:AG33"/>
    <mergeCell ref="AH30:AK31"/>
    <mergeCell ref="AL30:AO31"/>
    <mergeCell ref="AP30:AS31"/>
    <mergeCell ref="AT30:AW31"/>
    <mergeCell ref="AX30:BA31"/>
    <mergeCell ref="V31:W31"/>
    <mergeCell ref="X31:Y31"/>
    <mergeCell ref="Z31:AA31"/>
    <mergeCell ref="AB31:AC31"/>
    <mergeCell ref="AD31:AE31"/>
    <mergeCell ref="A30:C31"/>
    <mergeCell ref="D30:D31"/>
    <mergeCell ref="E30:O31"/>
    <mergeCell ref="P30:U31"/>
    <mergeCell ref="V30:AA30"/>
    <mergeCell ref="AB30:AG30"/>
    <mergeCell ref="AF31:AG31"/>
    <mergeCell ref="AB29:AG29"/>
    <mergeCell ref="AH29:AK29"/>
    <mergeCell ref="AL29:AO29"/>
    <mergeCell ref="AP29:AS29"/>
    <mergeCell ref="AT29:AW29"/>
    <mergeCell ref="AX29:BA29"/>
    <mergeCell ref="T27:U27"/>
    <mergeCell ref="V27:W27"/>
    <mergeCell ref="X27:Y27"/>
    <mergeCell ref="Z27:AA27"/>
    <mergeCell ref="A29:C29"/>
    <mergeCell ref="E29:O29"/>
    <mergeCell ref="P29:U29"/>
    <mergeCell ref="V29:AA29"/>
    <mergeCell ref="AH26:AK27"/>
    <mergeCell ref="AL26:AO27"/>
    <mergeCell ref="AP26:AS27"/>
    <mergeCell ref="AT26:AW27"/>
    <mergeCell ref="AX26:BA27"/>
    <mergeCell ref="BI26:BL27"/>
    <mergeCell ref="AD25:AE25"/>
    <mergeCell ref="AF25:AG25"/>
    <mergeCell ref="A26:C27"/>
    <mergeCell ref="D26:D27"/>
    <mergeCell ref="E26:O27"/>
    <mergeCell ref="P26:U26"/>
    <mergeCell ref="V26:AA26"/>
    <mergeCell ref="AB26:AG27"/>
    <mergeCell ref="P27:Q27"/>
    <mergeCell ref="R27:S27"/>
    <mergeCell ref="AH24:AK25"/>
    <mergeCell ref="AL24:AO25"/>
    <mergeCell ref="AP24:AS25"/>
    <mergeCell ref="AT24:AW25"/>
    <mergeCell ref="AX24:BA25"/>
    <mergeCell ref="BI24:BL25"/>
    <mergeCell ref="A24:C25"/>
    <mergeCell ref="D24:D25"/>
    <mergeCell ref="E24:O25"/>
    <mergeCell ref="P24:U24"/>
    <mergeCell ref="V24:AA25"/>
    <mergeCell ref="AB24:AG24"/>
    <mergeCell ref="P25:Q25"/>
    <mergeCell ref="R25:S25"/>
    <mergeCell ref="T25:U25"/>
    <mergeCell ref="AB25:AC25"/>
    <mergeCell ref="BI22:BL23"/>
    <mergeCell ref="V23:W23"/>
    <mergeCell ref="X23:Y23"/>
    <mergeCell ref="Z23:AA23"/>
    <mergeCell ref="AB23:AC23"/>
    <mergeCell ref="AD23:AE23"/>
    <mergeCell ref="AF23:AG23"/>
    <mergeCell ref="AB22:AG22"/>
    <mergeCell ref="AH22:AK23"/>
    <mergeCell ref="AL22:AO23"/>
    <mergeCell ref="AP22:AS23"/>
    <mergeCell ref="AT22:AW23"/>
    <mergeCell ref="AX22:BA23"/>
    <mergeCell ref="AL21:AO21"/>
    <mergeCell ref="AP21:AS21"/>
    <mergeCell ref="AT21:AW21"/>
    <mergeCell ref="AX21:BA21"/>
    <mergeCell ref="A22:C23"/>
    <mergeCell ref="D22:D23"/>
    <mergeCell ref="E22:O23"/>
    <mergeCell ref="P22:U23"/>
    <mergeCell ref="V22:AA22"/>
    <mergeCell ref="A21:C21"/>
    <mergeCell ref="E21:O21"/>
    <mergeCell ref="P21:U21"/>
    <mergeCell ref="V21:AA21"/>
    <mergeCell ref="BK18:BK19"/>
    <mergeCell ref="BL18:BL19"/>
    <mergeCell ref="BC18:BC19"/>
    <mergeCell ref="BD18:BD19"/>
    <mergeCell ref="BE18:BE19"/>
    <mergeCell ref="BF18:BF19"/>
    <mergeCell ref="X19:Y19"/>
    <mergeCell ref="Z19:AA19"/>
    <mergeCell ref="AB21:AG21"/>
    <mergeCell ref="AH21:AK21"/>
    <mergeCell ref="BI18:BI19"/>
    <mergeCell ref="BJ18:BJ19"/>
    <mergeCell ref="BI21:BL21"/>
    <mergeCell ref="BG18:BG19"/>
    <mergeCell ref="BH18:BH19"/>
    <mergeCell ref="AH18:AK19"/>
    <mergeCell ref="AL18:AO19"/>
    <mergeCell ref="AP18:AS19"/>
    <mergeCell ref="AT18:AW19"/>
    <mergeCell ref="AX18:BA19"/>
    <mergeCell ref="BB18:BB19"/>
    <mergeCell ref="A18:C19"/>
    <mergeCell ref="D18:D19"/>
    <mergeCell ref="E18:O19"/>
    <mergeCell ref="P18:U18"/>
    <mergeCell ref="V18:AA18"/>
    <mergeCell ref="AB18:AG19"/>
    <mergeCell ref="P19:Q19"/>
    <mergeCell ref="R19:S19"/>
    <mergeCell ref="T19:U19"/>
    <mergeCell ref="V19:W19"/>
    <mergeCell ref="BI16:BI17"/>
    <mergeCell ref="BD16:BD17"/>
    <mergeCell ref="BE16:BE17"/>
    <mergeCell ref="BF16:BF17"/>
    <mergeCell ref="BG16:BG17"/>
    <mergeCell ref="BJ16:BJ17"/>
    <mergeCell ref="BK16:BK17"/>
    <mergeCell ref="BL16:BL17"/>
    <mergeCell ref="P17:Q17"/>
    <mergeCell ref="R17:S17"/>
    <mergeCell ref="T17:U17"/>
    <mergeCell ref="AB17:AC17"/>
    <mergeCell ref="AD17:AE17"/>
    <mergeCell ref="AF17:AG17"/>
    <mergeCell ref="BC16:BC17"/>
    <mergeCell ref="BH16:BH17"/>
    <mergeCell ref="AH16:AK17"/>
    <mergeCell ref="AL16:AO17"/>
    <mergeCell ref="AP16:AS17"/>
    <mergeCell ref="AT16:AW17"/>
    <mergeCell ref="AX16:BA17"/>
    <mergeCell ref="BB16:BB17"/>
    <mergeCell ref="A16:C17"/>
    <mergeCell ref="D16:D17"/>
    <mergeCell ref="E16:O17"/>
    <mergeCell ref="P16:U16"/>
    <mergeCell ref="V16:AA17"/>
    <mergeCell ref="AB16:AG16"/>
    <mergeCell ref="BI14:BI15"/>
    <mergeCell ref="BJ14:BJ15"/>
    <mergeCell ref="BK14:BK15"/>
    <mergeCell ref="BL14:BL15"/>
    <mergeCell ref="V15:W15"/>
    <mergeCell ref="X15:Y15"/>
    <mergeCell ref="Z15:AA15"/>
    <mergeCell ref="AB15:AC15"/>
    <mergeCell ref="AD15:AE15"/>
    <mergeCell ref="AF15:AG15"/>
    <mergeCell ref="BC14:BC15"/>
    <mergeCell ref="BD14:BD15"/>
    <mergeCell ref="BE14:BE15"/>
    <mergeCell ref="BF14:BF15"/>
    <mergeCell ref="BG14:BG15"/>
    <mergeCell ref="BH14:BH15"/>
    <mergeCell ref="AH14:AK15"/>
    <mergeCell ref="AL14:AO15"/>
    <mergeCell ref="AP14:AS15"/>
    <mergeCell ref="AT14:AW15"/>
    <mergeCell ref="AX14:BA15"/>
    <mergeCell ref="BB14:BB15"/>
    <mergeCell ref="AL13:AO13"/>
    <mergeCell ref="AP13:AS13"/>
    <mergeCell ref="AT13:AW13"/>
    <mergeCell ref="AX13:BA13"/>
    <mergeCell ref="A14:C15"/>
    <mergeCell ref="D14:D15"/>
    <mergeCell ref="E14:O15"/>
    <mergeCell ref="P14:U15"/>
    <mergeCell ref="V14:AA14"/>
    <mergeCell ref="AB14:AG14"/>
    <mergeCell ref="A13:C13"/>
    <mergeCell ref="E13:O13"/>
    <mergeCell ref="P13:U13"/>
    <mergeCell ref="V13:AA13"/>
    <mergeCell ref="AB13:AG13"/>
    <mergeCell ref="AH13:AK13"/>
    <mergeCell ref="BI10:BI11"/>
    <mergeCell ref="BJ10:BJ11"/>
    <mergeCell ref="BK10:BK11"/>
    <mergeCell ref="BL10:BL11"/>
    <mergeCell ref="P11:Q11"/>
    <mergeCell ref="R11:S11"/>
    <mergeCell ref="T11:U11"/>
    <mergeCell ref="V11:W11"/>
    <mergeCell ref="X11:Y11"/>
    <mergeCell ref="Z11:AA11"/>
    <mergeCell ref="BC10:BC11"/>
    <mergeCell ref="BD10:BD11"/>
    <mergeCell ref="BE10:BE11"/>
    <mergeCell ref="BF10:BF11"/>
    <mergeCell ref="BG10:BG11"/>
    <mergeCell ref="BH10:BH11"/>
    <mergeCell ref="AH10:AK11"/>
    <mergeCell ref="AL10:AO11"/>
    <mergeCell ref="AP10:AS11"/>
    <mergeCell ref="AT10:AW11"/>
    <mergeCell ref="AX10:BA11"/>
    <mergeCell ref="BB10:BB11"/>
    <mergeCell ref="A10:C11"/>
    <mergeCell ref="D10:D11"/>
    <mergeCell ref="E10:O11"/>
    <mergeCell ref="P10:U10"/>
    <mergeCell ref="V10:AA10"/>
    <mergeCell ref="AB10:AG11"/>
    <mergeCell ref="BI8:BI9"/>
    <mergeCell ref="BJ8:BJ9"/>
    <mergeCell ref="BK8:BK9"/>
    <mergeCell ref="BL8:BL9"/>
    <mergeCell ref="P9:Q9"/>
    <mergeCell ref="R9:S9"/>
    <mergeCell ref="T9:U9"/>
    <mergeCell ref="AB9:AC9"/>
    <mergeCell ref="AD9:AE9"/>
    <mergeCell ref="AF9:AG9"/>
    <mergeCell ref="BC8:BC9"/>
    <mergeCell ref="BD8:BD9"/>
    <mergeCell ref="BE8:BE9"/>
    <mergeCell ref="BF8:BF9"/>
    <mergeCell ref="BG8:BG9"/>
    <mergeCell ref="BH8:BH9"/>
    <mergeCell ref="AH8:AK9"/>
    <mergeCell ref="AL8:AO9"/>
    <mergeCell ref="AP8:AS9"/>
    <mergeCell ref="AT8:AW9"/>
    <mergeCell ref="AX8:BA9"/>
    <mergeCell ref="BB8:BB9"/>
    <mergeCell ref="A8:C9"/>
    <mergeCell ref="D8:D9"/>
    <mergeCell ref="E8:O9"/>
    <mergeCell ref="P8:U8"/>
    <mergeCell ref="V8:AA9"/>
    <mergeCell ref="AB8:AG8"/>
    <mergeCell ref="BK6:BK7"/>
    <mergeCell ref="BL6:BL7"/>
    <mergeCell ref="V7:W7"/>
    <mergeCell ref="X7:Y7"/>
    <mergeCell ref="Z7:AA7"/>
    <mergeCell ref="AB7:AC7"/>
    <mergeCell ref="AD7:AE7"/>
    <mergeCell ref="AF7:AG7"/>
    <mergeCell ref="BE6:BE7"/>
    <mergeCell ref="BF6:BF7"/>
    <mergeCell ref="BG6:BG7"/>
    <mergeCell ref="BH6:BH7"/>
    <mergeCell ref="BI6:BI7"/>
    <mergeCell ref="BJ6:BJ7"/>
    <mergeCell ref="AP6:AS7"/>
    <mergeCell ref="AT6:AW7"/>
    <mergeCell ref="AX6:BA7"/>
    <mergeCell ref="BB6:BB7"/>
    <mergeCell ref="BC6:BC7"/>
    <mergeCell ref="BD6:BD7"/>
    <mergeCell ref="AT5:AW5"/>
    <mergeCell ref="AX5:BA5"/>
    <mergeCell ref="A6:C7"/>
    <mergeCell ref="D6:D7"/>
    <mergeCell ref="E6:O7"/>
    <mergeCell ref="P6:U7"/>
    <mergeCell ref="V6:AA6"/>
    <mergeCell ref="AB6:AG6"/>
    <mergeCell ref="AH6:AK7"/>
    <mergeCell ref="AL6:AO7"/>
    <mergeCell ref="AL5:AO5"/>
    <mergeCell ref="AP5:AS5"/>
    <mergeCell ref="A5:C5"/>
    <mergeCell ref="E5:O5"/>
    <mergeCell ref="P5:U5"/>
    <mergeCell ref="V5:AA5"/>
    <mergeCell ref="AB5:AG5"/>
    <mergeCell ref="AH5:AK5"/>
  </mergeCells>
  <printOptions horizontalCentered="1"/>
  <pageMargins left="0.3937007874015748" right="0.3937007874015748" top="0.5511811023622047" bottom="0.7480314960629921" header="0" footer="0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3" width="3.625" style="6" customWidth="1"/>
    <col min="4" max="5" width="1.625" style="6" customWidth="1"/>
    <col min="6" max="7" width="3.625" style="6" customWidth="1"/>
    <col min="8" max="9" width="1.625" style="6" customWidth="1"/>
    <col min="10" max="11" width="3.625" style="6" customWidth="1"/>
    <col min="12" max="12" width="1.625" style="6" customWidth="1"/>
    <col min="13" max="13" width="2.125" style="6" customWidth="1"/>
    <col min="14" max="15" width="3.625" style="6" customWidth="1"/>
    <col min="16" max="18" width="2.625" style="6" customWidth="1"/>
    <col min="19" max="19" width="4.125" style="6" customWidth="1"/>
    <col min="20" max="33" width="2.625" style="6" customWidth="1"/>
    <col min="34" max="16384" width="9.00390625" style="9" customWidth="1"/>
  </cols>
  <sheetData>
    <row r="1" spans="1:14" s="8" customFormat="1" ht="22.5">
      <c r="A1" s="51" t="s">
        <v>86</v>
      </c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</row>
    <row r="2" spans="1:33" ht="24" customHeight="1">
      <c r="A2" s="52" t="s">
        <v>104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ht="13.5">
      <c r="B5" s="10" t="s">
        <v>5</v>
      </c>
    </row>
    <row r="6" spans="5:9" ht="12.75">
      <c r="E6" s="15"/>
      <c r="F6" s="15"/>
      <c r="G6" s="15"/>
      <c r="H6" s="13"/>
      <c r="I6" s="4"/>
    </row>
    <row r="7" spans="4:12" ht="12.75">
      <c r="D7" s="4"/>
      <c r="E7" s="11"/>
      <c r="F7" s="12"/>
      <c r="G7" s="12"/>
      <c r="H7" s="153" t="s">
        <v>29</v>
      </c>
      <c r="I7" s="153"/>
      <c r="J7" s="12"/>
      <c r="K7" s="12"/>
      <c r="L7" s="7"/>
    </row>
    <row r="8" spans="4:15" ht="12.75">
      <c r="D8" s="15"/>
      <c r="E8" s="14"/>
      <c r="F8" s="15"/>
      <c r="G8" s="16"/>
      <c r="H8" s="4"/>
      <c r="I8" s="4"/>
      <c r="J8" s="4"/>
      <c r="K8" s="15"/>
      <c r="L8" s="13"/>
      <c r="O8" s="17"/>
    </row>
    <row r="9" spans="3:14" ht="12.75">
      <c r="C9" s="11"/>
      <c r="D9" s="153" t="s">
        <v>32</v>
      </c>
      <c r="E9" s="154"/>
      <c r="F9" s="4"/>
      <c r="G9" s="3"/>
      <c r="H9" s="4"/>
      <c r="I9" s="4"/>
      <c r="J9" s="5"/>
      <c r="K9" s="4"/>
      <c r="L9" s="155" t="s">
        <v>18</v>
      </c>
      <c r="M9" s="156"/>
      <c r="N9" s="7"/>
    </row>
    <row r="10" spans="3:14" ht="12.75">
      <c r="C10" s="3"/>
      <c r="D10" s="4"/>
      <c r="E10" s="4"/>
      <c r="F10" s="15"/>
      <c r="G10" s="3"/>
      <c r="H10" s="4"/>
      <c r="I10" s="4"/>
      <c r="J10" s="13"/>
      <c r="K10" s="15"/>
      <c r="L10" s="4"/>
      <c r="M10" s="4"/>
      <c r="N10" s="5"/>
    </row>
    <row r="11" spans="2:15" ht="12.75">
      <c r="B11" s="157" t="s">
        <v>6</v>
      </c>
      <c r="C11" s="158"/>
      <c r="D11" s="4"/>
      <c r="F11" s="157" t="s">
        <v>7</v>
      </c>
      <c r="G11" s="158"/>
      <c r="H11" s="4"/>
      <c r="J11" s="157" t="s">
        <v>8</v>
      </c>
      <c r="K11" s="158"/>
      <c r="L11" s="4"/>
      <c r="N11" s="157" t="s">
        <v>9</v>
      </c>
      <c r="O11" s="158"/>
    </row>
    <row r="12" spans="2:15" ht="13.5" customHeight="1">
      <c r="B12" s="159"/>
      <c r="C12" s="160"/>
      <c r="D12" s="4"/>
      <c r="F12" s="159"/>
      <c r="G12" s="160"/>
      <c r="H12" s="4"/>
      <c r="J12" s="163"/>
      <c r="K12" s="164"/>
      <c r="L12" s="4"/>
      <c r="N12" s="159"/>
      <c r="O12" s="160"/>
    </row>
    <row r="13" spans="2:15" ht="12.75">
      <c r="B13" s="159"/>
      <c r="C13" s="160"/>
      <c r="D13" s="4"/>
      <c r="F13" s="159"/>
      <c r="G13" s="160"/>
      <c r="H13" s="4"/>
      <c r="J13" s="163"/>
      <c r="K13" s="164"/>
      <c r="L13" s="4"/>
      <c r="N13" s="159"/>
      <c r="O13" s="160"/>
    </row>
    <row r="14" spans="2:18" ht="13.5">
      <c r="B14" s="159"/>
      <c r="C14" s="160"/>
      <c r="D14" s="4"/>
      <c r="F14" s="159"/>
      <c r="G14" s="160"/>
      <c r="H14" s="4"/>
      <c r="J14" s="163"/>
      <c r="K14" s="164"/>
      <c r="L14" s="4"/>
      <c r="N14" s="159"/>
      <c r="O14" s="160"/>
      <c r="R14" s="10" t="s">
        <v>35</v>
      </c>
    </row>
    <row r="15" spans="2:15" ht="12.75">
      <c r="B15" s="159"/>
      <c r="C15" s="160"/>
      <c r="D15" s="4"/>
      <c r="F15" s="159"/>
      <c r="G15" s="160"/>
      <c r="H15" s="4"/>
      <c r="J15" s="163"/>
      <c r="K15" s="164"/>
      <c r="L15" s="4"/>
      <c r="N15" s="159"/>
      <c r="O15" s="160"/>
    </row>
    <row r="16" spans="2:32" ht="12.75">
      <c r="B16" s="159"/>
      <c r="C16" s="160"/>
      <c r="D16" s="4"/>
      <c r="F16" s="159"/>
      <c r="G16" s="160"/>
      <c r="H16" s="4"/>
      <c r="J16" s="163"/>
      <c r="K16" s="164"/>
      <c r="L16" s="4"/>
      <c r="N16" s="159"/>
      <c r="O16" s="160"/>
      <c r="R16" s="167" t="s">
        <v>10</v>
      </c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70" t="s">
        <v>11</v>
      </c>
      <c r="AF16" s="171"/>
    </row>
    <row r="17" spans="2:32" ht="12.75">
      <c r="B17" s="161"/>
      <c r="C17" s="162"/>
      <c r="D17" s="4"/>
      <c r="F17" s="161"/>
      <c r="G17" s="162"/>
      <c r="H17" s="4"/>
      <c r="J17" s="165"/>
      <c r="K17" s="166"/>
      <c r="L17" s="4"/>
      <c r="N17" s="161"/>
      <c r="O17" s="162"/>
      <c r="Q17" s="168" t="s">
        <v>95</v>
      </c>
      <c r="R17" s="172">
        <v>0.375</v>
      </c>
      <c r="S17" s="173"/>
      <c r="T17" s="183">
        <f>IF(B48="","",B48)</f>
      </c>
      <c r="U17" s="184"/>
      <c r="V17" s="184"/>
      <c r="W17" s="184"/>
      <c r="X17" s="181"/>
      <c r="Y17" s="181" t="s">
        <v>43</v>
      </c>
      <c r="Z17" s="181"/>
      <c r="AA17" s="184">
        <f>IF(F48="","",F48)</f>
      </c>
      <c r="AB17" s="184"/>
      <c r="AC17" s="184"/>
      <c r="AD17" s="187"/>
      <c r="AE17" s="176" t="s">
        <v>37</v>
      </c>
      <c r="AF17" s="177"/>
    </row>
    <row r="18" spans="5:32" ht="12.75">
      <c r="E18" s="3"/>
      <c r="F18" s="4"/>
      <c r="G18" s="4"/>
      <c r="H18" s="4"/>
      <c r="I18" s="4"/>
      <c r="J18" s="4"/>
      <c r="K18" s="4"/>
      <c r="L18" s="5"/>
      <c r="Q18" s="169"/>
      <c r="R18" s="174"/>
      <c r="S18" s="175"/>
      <c r="T18" s="185"/>
      <c r="U18" s="186"/>
      <c r="V18" s="186"/>
      <c r="W18" s="186"/>
      <c r="X18" s="182"/>
      <c r="Y18" s="182"/>
      <c r="Z18" s="182"/>
      <c r="AA18" s="186"/>
      <c r="AB18" s="186"/>
      <c r="AC18" s="186"/>
      <c r="AD18" s="188"/>
      <c r="AE18" s="178"/>
      <c r="AF18" s="179"/>
    </row>
    <row r="19" spans="5:32" ht="12.75">
      <c r="E19" s="14"/>
      <c r="F19" s="15"/>
      <c r="G19" s="15"/>
      <c r="H19" s="180" t="s">
        <v>15</v>
      </c>
      <c r="I19" s="180"/>
      <c r="J19" s="15"/>
      <c r="K19" s="15"/>
      <c r="L19" s="13"/>
      <c r="Q19" s="168" t="s">
        <v>102</v>
      </c>
      <c r="R19" s="172">
        <f>R17+TIME(0,50,0)</f>
        <v>0.4097222222222222</v>
      </c>
      <c r="S19" s="173"/>
      <c r="T19" s="183">
        <f>IF(B30="","",B30)</f>
      </c>
      <c r="U19" s="184"/>
      <c r="V19" s="184"/>
      <c r="W19" s="184"/>
      <c r="X19" s="181"/>
      <c r="Y19" s="181" t="s">
        <v>43</v>
      </c>
      <c r="Z19" s="181"/>
      <c r="AA19" s="184">
        <f>IF(F30="","",F30)</f>
      </c>
      <c r="AB19" s="184"/>
      <c r="AC19" s="184"/>
      <c r="AD19" s="187"/>
      <c r="AE19" s="176" t="s">
        <v>37</v>
      </c>
      <c r="AF19" s="177"/>
    </row>
    <row r="20" spans="8:32" ht="12.75">
      <c r="H20" s="4"/>
      <c r="I20" s="11"/>
      <c r="J20" s="4"/>
      <c r="K20" s="4"/>
      <c r="L20" s="4"/>
      <c r="Q20" s="169"/>
      <c r="R20" s="174"/>
      <c r="S20" s="175"/>
      <c r="T20" s="185"/>
      <c r="U20" s="186"/>
      <c r="V20" s="186"/>
      <c r="W20" s="186"/>
      <c r="X20" s="182"/>
      <c r="Y20" s="182"/>
      <c r="Z20" s="182"/>
      <c r="AA20" s="186"/>
      <c r="AB20" s="186"/>
      <c r="AC20" s="186"/>
      <c r="AD20" s="188"/>
      <c r="AE20" s="178"/>
      <c r="AF20" s="179"/>
    </row>
    <row r="21" spans="17:32" ht="12.75">
      <c r="Q21" s="168" t="s">
        <v>93</v>
      </c>
      <c r="R21" s="172">
        <f>R19+TIME(0,50,0)</f>
        <v>0.4444444444444444</v>
      </c>
      <c r="S21" s="173"/>
      <c r="T21" s="183">
        <f>IF(B12="","",B12)</f>
      </c>
      <c r="U21" s="184"/>
      <c r="V21" s="184"/>
      <c r="W21" s="184"/>
      <c r="X21" s="181"/>
      <c r="Y21" s="181" t="s">
        <v>43</v>
      </c>
      <c r="Z21" s="181"/>
      <c r="AA21" s="184">
        <f>IF(F12="","",F12)</f>
      </c>
      <c r="AB21" s="184"/>
      <c r="AC21" s="184"/>
      <c r="AD21" s="187"/>
      <c r="AE21" s="176" t="s">
        <v>37</v>
      </c>
      <c r="AF21" s="177"/>
    </row>
    <row r="22" spans="17:32" ht="12.75">
      <c r="Q22" s="169"/>
      <c r="R22" s="174"/>
      <c r="S22" s="175"/>
      <c r="T22" s="185"/>
      <c r="U22" s="186"/>
      <c r="V22" s="186"/>
      <c r="W22" s="186"/>
      <c r="X22" s="182"/>
      <c r="Y22" s="182"/>
      <c r="Z22" s="182"/>
      <c r="AA22" s="186"/>
      <c r="AB22" s="186"/>
      <c r="AC22" s="186"/>
      <c r="AD22" s="188"/>
      <c r="AE22" s="178"/>
      <c r="AF22" s="179"/>
    </row>
    <row r="23" spans="2:32" ht="13.5">
      <c r="B23" s="10" t="s">
        <v>16</v>
      </c>
      <c r="Q23" s="168" t="s">
        <v>100</v>
      </c>
      <c r="R23" s="172">
        <f>R21+TIME(0,50,0)</f>
        <v>0.47916666666666663</v>
      </c>
      <c r="S23" s="173"/>
      <c r="T23" s="183"/>
      <c r="U23" s="184"/>
      <c r="V23" s="184"/>
      <c r="W23" s="184"/>
      <c r="X23" s="181"/>
      <c r="Y23" s="181" t="s">
        <v>43</v>
      </c>
      <c r="Z23" s="181"/>
      <c r="AA23" s="184"/>
      <c r="AB23" s="184"/>
      <c r="AC23" s="184"/>
      <c r="AD23" s="187"/>
      <c r="AE23" s="176" t="s">
        <v>37</v>
      </c>
      <c r="AF23" s="177"/>
    </row>
    <row r="24" spans="5:32" ht="12.75">
      <c r="E24" s="15"/>
      <c r="F24" s="15"/>
      <c r="G24" s="15"/>
      <c r="H24" s="13"/>
      <c r="I24" s="15"/>
      <c r="Q24" s="169"/>
      <c r="R24" s="174"/>
      <c r="S24" s="175"/>
      <c r="T24" s="185"/>
      <c r="U24" s="186"/>
      <c r="V24" s="186"/>
      <c r="W24" s="186"/>
      <c r="X24" s="182"/>
      <c r="Y24" s="182"/>
      <c r="Z24" s="182"/>
      <c r="AA24" s="186"/>
      <c r="AB24" s="186"/>
      <c r="AC24" s="186"/>
      <c r="AD24" s="188"/>
      <c r="AE24" s="178"/>
      <c r="AF24" s="179"/>
    </row>
    <row r="25" spans="4:32" ht="13.5" customHeight="1">
      <c r="D25" s="4"/>
      <c r="E25" s="11"/>
      <c r="F25" s="12"/>
      <c r="G25" s="12"/>
      <c r="H25" s="153" t="s">
        <v>12</v>
      </c>
      <c r="I25" s="153"/>
      <c r="J25" s="12"/>
      <c r="K25" s="12"/>
      <c r="L25" s="7"/>
      <c r="O25" s="17"/>
      <c r="Q25" s="168" t="s">
        <v>91</v>
      </c>
      <c r="R25" s="172">
        <f>R23+TIME(0,50,0)</f>
        <v>0.5138888888888888</v>
      </c>
      <c r="S25" s="173"/>
      <c r="T25" s="183"/>
      <c r="U25" s="184"/>
      <c r="V25" s="184"/>
      <c r="W25" s="184"/>
      <c r="X25" s="181"/>
      <c r="Y25" s="181" t="s">
        <v>43</v>
      </c>
      <c r="Z25" s="181"/>
      <c r="AA25" s="184"/>
      <c r="AB25" s="184"/>
      <c r="AC25" s="184"/>
      <c r="AD25" s="187"/>
      <c r="AE25" s="176" t="s">
        <v>37</v>
      </c>
      <c r="AF25" s="177"/>
    </row>
    <row r="26" spans="4:32" ht="12.75">
      <c r="D26" s="15"/>
      <c r="E26" s="14"/>
      <c r="F26" s="15"/>
      <c r="G26" s="16"/>
      <c r="H26" s="4"/>
      <c r="I26" s="4"/>
      <c r="J26" s="4"/>
      <c r="K26" s="4"/>
      <c r="L26" s="15"/>
      <c r="M26" s="14"/>
      <c r="N26" s="15"/>
      <c r="O26" s="17"/>
      <c r="Q26" s="169"/>
      <c r="R26" s="174"/>
      <c r="S26" s="175"/>
      <c r="T26" s="185"/>
      <c r="U26" s="186"/>
      <c r="V26" s="186"/>
      <c r="W26" s="186"/>
      <c r="X26" s="182"/>
      <c r="Y26" s="182"/>
      <c r="Z26" s="182"/>
      <c r="AA26" s="186"/>
      <c r="AB26" s="186"/>
      <c r="AC26" s="186"/>
      <c r="AD26" s="188"/>
      <c r="AE26" s="178"/>
      <c r="AF26" s="179"/>
    </row>
    <row r="27" spans="3:32" ht="13.5" customHeight="1">
      <c r="C27" s="11"/>
      <c r="D27" s="153" t="s">
        <v>30</v>
      </c>
      <c r="E27" s="154"/>
      <c r="F27" s="4"/>
      <c r="G27" s="3"/>
      <c r="H27" s="4"/>
      <c r="I27" s="4"/>
      <c r="J27" s="4"/>
      <c r="K27" s="11"/>
      <c r="L27" s="153" t="s">
        <v>17</v>
      </c>
      <c r="M27" s="154"/>
      <c r="N27" s="5"/>
      <c r="Q27" s="168" t="s">
        <v>97</v>
      </c>
      <c r="R27" s="172">
        <f>R25+TIME(0,50,0)</f>
        <v>0.548611111111111</v>
      </c>
      <c r="S27" s="173"/>
      <c r="T27" s="183"/>
      <c r="U27" s="184"/>
      <c r="V27" s="184"/>
      <c r="W27" s="184"/>
      <c r="X27" s="181"/>
      <c r="Y27" s="181" t="s">
        <v>43</v>
      </c>
      <c r="Z27" s="181"/>
      <c r="AA27" s="184"/>
      <c r="AB27" s="184"/>
      <c r="AC27" s="184"/>
      <c r="AD27" s="187"/>
      <c r="AE27" s="176" t="s">
        <v>108</v>
      </c>
      <c r="AF27" s="177"/>
    </row>
    <row r="28" spans="3:32" ht="12.75">
      <c r="C28" s="3"/>
      <c r="D28" s="4"/>
      <c r="E28" s="4"/>
      <c r="F28" s="15"/>
      <c r="G28" s="3"/>
      <c r="H28" s="4"/>
      <c r="I28" s="4"/>
      <c r="J28" s="4"/>
      <c r="K28" s="3"/>
      <c r="L28" s="4"/>
      <c r="M28" s="4"/>
      <c r="N28" s="13"/>
      <c r="Q28" s="169"/>
      <c r="R28" s="174"/>
      <c r="S28" s="175"/>
      <c r="T28" s="185"/>
      <c r="U28" s="186"/>
      <c r="V28" s="186"/>
      <c r="W28" s="186"/>
      <c r="X28" s="182"/>
      <c r="Y28" s="182"/>
      <c r="Z28" s="182"/>
      <c r="AA28" s="186"/>
      <c r="AB28" s="186"/>
      <c r="AC28" s="186"/>
      <c r="AD28" s="188"/>
      <c r="AE28" s="178"/>
      <c r="AF28" s="179"/>
    </row>
    <row r="29" spans="2:15" ht="12.75">
      <c r="B29" s="157" t="s">
        <v>19</v>
      </c>
      <c r="C29" s="158"/>
      <c r="D29" s="4"/>
      <c r="F29" s="157" t="s">
        <v>20</v>
      </c>
      <c r="G29" s="158"/>
      <c r="H29" s="3"/>
      <c r="I29" s="5"/>
      <c r="J29" s="157" t="s">
        <v>21</v>
      </c>
      <c r="K29" s="158"/>
      <c r="L29" s="3"/>
      <c r="M29" s="5"/>
      <c r="N29" s="157" t="s">
        <v>22</v>
      </c>
      <c r="O29" s="158"/>
    </row>
    <row r="30" spans="2:15" ht="13.5" customHeight="1">
      <c r="B30" s="159"/>
      <c r="C30" s="160"/>
      <c r="D30" s="159"/>
      <c r="E30" s="160"/>
      <c r="F30" s="159"/>
      <c r="G30" s="160"/>
      <c r="H30" s="159"/>
      <c r="I30" s="160"/>
      <c r="J30" s="159"/>
      <c r="K30" s="160"/>
      <c r="L30" s="159"/>
      <c r="M30" s="160"/>
      <c r="N30" s="159"/>
      <c r="O30" s="160"/>
    </row>
    <row r="31" spans="2:15" ht="12.75">
      <c r="B31" s="159"/>
      <c r="C31" s="160"/>
      <c r="D31" s="159"/>
      <c r="E31" s="160"/>
      <c r="F31" s="159"/>
      <c r="G31" s="160"/>
      <c r="H31" s="159"/>
      <c r="I31" s="160"/>
      <c r="J31" s="159"/>
      <c r="K31" s="160"/>
      <c r="L31" s="159"/>
      <c r="M31" s="160"/>
      <c r="N31" s="159"/>
      <c r="O31" s="160"/>
    </row>
    <row r="32" spans="2:15" ht="12.75">
      <c r="B32" s="159"/>
      <c r="C32" s="160"/>
      <c r="D32" s="159"/>
      <c r="E32" s="160"/>
      <c r="F32" s="159"/>
      <c r="G32" s="160"/>
      <c r="H32" s="159"/>
      <c r="I32" s="160"/>
      <c r="J32" s="159"/>
      <c r="K32" s="160"/>
      <c r="L32" s="159"/>
      <c r="M32" s="160"/>
      <c r="N32" s="159"/>
      <c r="O32" s="160"/>
    </row>
    <row r="33" spans="2:15" ht="12.75">
      <c r="B33" s="159"/>
      <c r="C33" s="160"/>
      <c r="D33" s="159"/>
      <c r="E33" s="160"/>
      <c r="F33" s="159"/>
      <c r="G33" s="160"/>
      <c r="H33" s="159"/>
      <c r="I33" s="160"/>
      <c r="J33" s="159"/>
      <c r="K33" s="160"/>
      <c r="L33" s="159"/>
      <c r="M33" s="160"/>
      <c r="N33" s="159"/>
      <c r="O33" s="160"/>
    </row>
    <row r="34" spans="2:18" ht="13.5">
      <c r="B34" s="159"/>
      <c r="C34" s="160"/>
      <c r="D34" s="159"/>
      <c r="E34" s="160"/>
      <c r="F34" s="159"/>
      <c r="G34" s="160"/>
      <c r="H34" s="159"/>
      <c r="I34" s="160"/>
      <c r="J34" s="159"/>
      <c r="K34" s="160"/>
      <c r="L34" s="159"/>
      <c r="M34" s="160"/>
      <c r="N34" s="159"/>
      <c r="O34" s="160"/>
      <c r="R34" s="10" t="s">
        <v>36</v>
      </c>
    </row>
    <row r="35" spans="2:15" ht="12.75">
      <c r="B35" s="161"/>
      <c r="C35" s="162"/>
      <c r="D35" s="159"/>
      <c r="E35" s="160"/>
      <c r="F35" s="161"/>
      <c r="G35" s="162"/>
      <c r="H35" s="159"/>
      <c r="I35" s="160"/>
      <c r="J35" s="161"/>
      <c r="K35" s="162"/>
      <c r="L35" s="159"/>
      <c r="M35" s="160"/>
      <c r="N35" s="161"/>
      <c r="O35" s="162"/>
    </row>
    <row r="36" spans="4:32" ht="12.75">
      <c r="D36" s="4"/>
      <c r="E36" s="3"/>
      <c r="F36" s="4"/>
      <c r="G36" s="4"/>
      <c r="H36" s="4"/>
      <c r="I36" s="4"/>
      <c r="J36" s="4"/>
      <c r="K36" s="4"/>
      <c r="L36" s="5"/>
      <c r="R36" s="167" t="s">
        <v>10</v>
      </c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70" t="s">
        <v>33</v>
      </c>
      <c r="AF36" s="171"/>
    </row>
    <row r="37" spans="4:32" ht="12.75">
      <c r="D37" s="4"/>
      <c r="E37" s="14"/>
      <c r="F37" s="15"/>
      <c r="G37" s="15"/>
      <c r="H37" s="180" t="s">
        <v>34</v>
      </c>
      <c r="I37" s="180"/>
      <c r="J37" s="15"/>
      <c r="K37" s="15"/>
      <c r="L37" s="13"/>
      <c r="Q37" s="168" t="s">
        <v>96</v>
      </c>
      <c r="R37" s="172">
        <v>0.375</v>
      </c>
      <c r="S37" s="173"/>
      <c r="T37" s="183">
        <f>IF(J48="","",J48)</f>
      </c>
      <c r="U37" s="184"/>
      <c r="V37" s="184"/>
      <c r="W37" s="184"/>
      <c r="X37" s="181"/>
      <c r="Y37" s="181" t="s">
        <v>43</v>
      </c>
      <c r="Z37" s="181"/>
      <c r="AA37" s="184">
        <f>IF(N48="","",N48)</f>
      </c>
      <c r="AB37" s="184"/>
      <c r="AC37" s="184"/>
      <c r="AD37" s="187"/>
      <c r="AE37" s="176" t="s">
        <v>37</v>
      </c>
      <c r="AF37" s="177"/>
    </row>
    <row r="38" spans="5:32" ht="12.75">
      <c r="E38" s="4"/>
      <c r="F38" s="4"/>
      <c r="G38" s="4"/>
      <c r="H38" s="4"/>
      <c r="I38" s="11"/>
      <c r="M38" s="17"/>
      <c r="Q38" s="169"/>
      <c r="R38" s="174"/>
      <c r="S38" s="175"/>
      <c r="T38" s="185"/>
      <c r="U38" s="186"/>
      <c r="V38" s="186"/>
      <c r="W38" s="186"/>
      <c r="X38" s="182"/>
      <c r="Y38" s="182"/>
      <c r="Z38" s="182"/>
      <c r="AA38" s="186"/>
      <c r="AB38" s="186"/>
      <c r="AC38" s="186"/>
      <c r="AD38" s="188"/>
      <c r="AE38" s="178"/>
      <c r="AF38" s="179"/>
    </row>
    <row r="39" spans="17:32" ht="12.75">
      <c r="Q39" s="168" t="s">
        <v>101</v>
      </c>
      <c r="R39" s="172">
        <f>R37+TIME(0,50,0)</f>
        <v>0.4097222222222222</v>
      </c>
      <c r="S39" s="173"/>
      <c r="T39" s="183">
        <f>IF(J30="","",J30)</f>
      </c>
      <c r="U39" s="184"/>
      <c r="V39" s="184"/>
      <c r="W39" s="184"/>
      <c r="X39" s="181"/>
      <c r="Y39" s="181" t="s">
        <v>43</v>
      </c>
      <c r="Z39" s="181"/>
      <c r="AA39" s="184">
        <f>IF(N30="","",N30)</f>
      </c>
      <c r="AB39" s="184"/>
      <c r="AC39" s="184"/>
      <c r="AD39" s="187"/>
      <c r="AE39" s="176" t="s">
        <v>37</v>
      </c>
      <c r="AF39" s="177"/>
    </row>
    <row r="40" spans="17:32" ht="12.75">
      <c r="Q40" s="169"/>
      <c r="R40" s="174"/>
      <c r="S40" s="175"/>
      <c r="T40" s="185"/>
      <c r="U40" s="186"/>
      <c r="V40" s="186"/>
      <c r="W40" s="186"/>
      <c r="X40" s="182"/>
      <c r="Y40" s="182"/>
      <c r="Z40" s="182"/>
      <c r="AA40" s="186"/>
      <c r="AB40" s="186"/>
      <c r="AC40" s="186"/>
      <c r="AD40" s="188"/>
      <c r="AE40" s="178"/>
      <c r="AF40" s="179"/>
    </row>
    <row r="41" spans="2:32" ht="13.5">
      <c r="B41" s="10" t="s">
        <v>24</v>
      </c>
      <c r="Q41" s="168" t="s">
        <v>94</v>
      </c>
      <c r="R41" s="172">
        <f>R39+TIME(0,50,0)</f>
        <v>0.4444444444444444</v>
      </c>
      <c r="S41" s="173"/>
      <c r="T41" s="183">
        <f>IF(J12="","",J12)</f>
      </c>
      <c r="U41" s="184"/>
      <c r="V41" s="184"/>
      <c r="W41" s="184"/>
      <c r="X41" s="181"/>
      <c r="Y41" s="181" t="s">
        <v>43</v>
      </c>
      <c r="Z41" s="181"/>
      <c r="AA41" s="184">
        <f>IF(N12="","",N12)</f>
      </c>
      <c r="AB41" s="184"/>
      <c r="AC41" s="184"/>
      <c r="AD41" s="187"/>
      <c r="AE41" s="176" t="s">
        <v>37</v>
      </c>
      <c r="AF41" s="177"/>
    </row>
    <row r="42" spans="8:32" ht="12.75">
      <c r="H42" s="15"/>
      <c r="I42" s="14"/>
      <c r="J42" s="15"/>
      <c r="K42" s="15"/>
      <c r="L42" s="15"/>
      <c r="O42" s="18"/>
      <c r="Q42" s="169"/>
      <c r="R42" s="174"/>
      <c r="S42" s="175"/>
      <c r="T42" s="185"/>
      <c r="U42" s="186"/>
      <c r="V42" s="186"/>
      <c r="W42" s="186"/>
      <c r="X42" s="182"/>
      <c r="Y42" s="182"/>
      <c r="Z42" s="182"/>
      <c r="AA42" s="186"/>
      <c r="AB42" s="186"/>
      <c r="AC42" s="186"/>
      <c r="AD42" s="188"/>
      <c r="AE42" s="178"/>
      <c r="AF42" s="179"/>
    </row>
    <row r="43" spans="4:32" ht="12.75">
      <c r="D43" s="4"/>
      <c r="E43" s="11"/>
      <c r="F43" s="12"/>
      <c r="G43" s="12"/>
      <c r="H43" s="153" t="s">
        <v>23</v>
      </c>
      <c r="I43" s="154"/>
      <c r="J43" s="4"/>
      <c r="K43" s="4"/>
      <c r="L43" s="4"/>
      <c r="M43" s="3"/>
      <c r="Q43" s="168" t="s">
        <v>99</v>
      </c>
      <c r="R43" s="172">
        <f>R41+TIME(0,50,0)</f>
        <v>0.47916666666666663</v>
      </c>
      <c r="S43" s="173"/>
      <c r="T43" s="183"/>
      <c r="U43" s="184"/>
      <c r="V43" s="184"/>
      <c r="W43" s="184"/>
      <c r="X43" s="181"/>
      <c r="Y43" s="181" t="s">
        <v>43</v>
      </c>
      <c r="Z43" s="181"/>
      <c r="AA43" s="184"/>
      <c r="AB43" s="184"/>
      <c r="AC43" s="184"/>
      <c r="AD43" s="187"/>
      <c r="AE43" s="176" t="s">
        <v>37</v>
      </c>
      <c r="AF43" s="177"/>
    </row>
    <row r="44" spans="4:32" ht="12.75">
      <c r="D44" s="15"/>
      <c r="E44" s="14"/>
      <c r="F44" s="15"/>
      <c r="G44" s="16"/>
      <c r="H44" s="4"/>
      <c r="I44" s="4"/>
      <c r="J44" s="4"/>
      <c r="K44" s="15"/>
      <c r="L44" s="15"/>
      <c r="M44" s="14"/>
      <c r="O44" s="17"/>
      <c r="Q44" s="169"/>
      <c r="R44" s="174"/>
      <c r="S44" s="175"/>
      <c r="T44" s="185"/>
      <c r="U44" s="186"/>
      <c r="V44" s="186"/>
      <c r="W44" s="186"/>
      <c r="X44" s="182"/>
      <c r="Y44" s="182"/>
      <c r="Z44" s="182"/>
      <c r="AA44" s="186"/>
      <c r="AB44" s="186"/>
      <c r="AC44" s="186"/>
      <c r="AD44" s="188"/>
      <c r="AE44" s="178"/>
      <c r="AF44" s="179"/>
    </row>
    <row r="45" spans="3:32" ht="12.75">
      <c r="C45" s="11"/>
      <c r="D45" s="153" t="s">
        <v>13</v>
      </c>
      <c r="E45" s="154"/>
      <c r="F45" s="4"/>
      <c r="G45" s="3"/>
      <c r="H45" s="4"/>
      <c r="I45" s="4"/>
      <c r="J45" s="5"/>
      <c r="K45" s="4"/>
      <c r="L45" s="154" t="s">
        <v>14</v>
      </c>
      <c r="M45" s="154"/>
      <c r="N45" s="7"/>
      <c r="Q45" s="168" t="s">
        <v>92</v>
      </c>
      <c r="R45" s="172">
        <f>R43+TIME(0,50,0)</f>
        <v>0.5138888888888888</v>
      </c>
      <c r="S45" s="173"/>
      <c r="T45" s="183"/>
      <c r="U45" s="184"/>
      <c r="V45" s="184"/>
      <c r="W45" s="184"/>
      <c r="X45" s="181"/>
      <c r="Y45" s="181" t="s">
        <v>43</v>
      </c>
      <c r="Z45" s="181"/>
      <c r="AA45" s="184"/>
      <c r="AB45" s="184"/>
      <c r="AC45" s="184"/>
      <c r="AD45" s="187"/>
      <c r="AE45" s="176" t="s">
        <v>37</v>
      </c>
      <c r="AF45" s="177"/>
    </row>
    <row r="46" spans="3:32" ht="12.75">
      <c r="C46" s="3"/>
      <c r="D46" s="4"/>
      <c r="E46" s="4"/>
      <c r="F46" s="15"/>
      <c r="G46" s="3"/>
      <c r="H46" s="4"/>
      <c r="I46" s="4"/>
      <c r="J46" s="13"/>
      <c r="K46" s="4"/>
      <c r="L46" s="4"/>
      <c r="M46" s="4"/>
      <c r="N46" s="5"/>
      <c r="Q46" s="169"/>
      <c r="R46" s="174"/>
      <c r="S46" s="175"/>
      <c r="T46" s="185"/>
      <c r="U46" s="186"/>
      <c r="V46" s="186"/>
      <c r="W46" s="186"/>
      <c r="X46" s="182"/>
      <c r="Y46" s="182"/>
      <c r="Z46" s="182"/>
      <c r="AA46" s="186"/>
      <c r="AB46" s="186"/>
      <c r="AC46" s="186"/>
      <c r="AD46" s="188"/>
      <c r="AE46" s="178"/>
      <c r="AF46" s="179"/>
    </row>
    <row r="47" spans="2:32" ht="12.75">
      <c r="B47" s="157" t="s">
        <v>25</v>
      </c>
      <c r="C47" s="158"/>
      <c r="D47" s="3"/>
      <c r="E47" s="5"/>
      <c r="F47" s="157" t="s">
        <v>26</v>
      </c>
      <c r="G47" s="158"/>
      <c r="H47" s="3"/>
      <c r="I47" s="5"/>
      <c r="J47" s="157" t="s">
        <v>27</v>
      </c>
      <c r="K47" s="158"/>
      <c r="L47" s="3"/>
      <c r="M47" s="5"/>
      <c r="N47" s="157" t="s">
        <v>28</v>
      </c>
      <c r="O47" s="158"/>
      <c r="Q47" s="168" t="s">
        <v>98</v>
      </c>
      <c r="R47" s="172">
        <f>R45+TIME(0,50,0)</f>
        <v>0.548611111111111</v>
      </c>
      <c r="S47" s="173"/>
      <c r="T47" s="183"/>
      <c r="U47" s="184"/>
      <c r="V47" s="184"/>
      <c r="W47" s="184"/>
      <c r="X47" s="181"/>
      <c r="Y47" s="181" t="s">
        <v>43</v>
      </c>
      <c r="Z47" s="181"/>
      <c r="AA47" s="184"/>
      <c r="AB47" s="184"/>
      <c r="AC47" s="184"/>
      <c r="AD47" s="187"/>
      <c r="AE47" s="176" t="s">
        <v>37</v>
      </c>
      <c r="AF47" s="177"/>
    </row>
    <row r="48" spans="2:32" ht="13.5" customHeight="1">
      <c r="B48" s="159"/>
      <c r="C48" s="160"/>
      <c r="D48" s="159"/>
      <c r="E48" s="160"/>
      <c r="F48" s="159"/>
      <c r="G48" s="160"/>
      <c r="H48" s="159"/>
      <c r="I48" s="160"/>
      <c r="J48" s="159"/>
      <c r="K48" s="160"/>
      <c r="L48" s="159"/>
      <c r="M48" s="160"/>
      <c r="N48" s="159"/>
      <c r="O48" s="160"/>
      <c r="Q48" s="169"/>
      <c r="R48" s="174"/>
      <c r="S48" s="175"/>
      <c r="T48" s="185"/>
      <c r="U48" s="186"/>
      <c r="V48" s="186"/>
      <c r="W48" s="186"/>
      <c r="X48" s="182"/>
      <c r="Y48" s="182"/>
      <c r="Z48" s="182"/>
      <c r="AA48" s="186"/>
      <c r="AB48" s="186"/>
      <c r="AC48" s="186"/>
      <c r="AD48" s="188"/>
      <c r="AE48" s="178"/>
      <c r="AF48" s="179"/>
    </row>
    <row r="49" spans="2:15" ht="12.75">
      <c r="B49" s="159"/>
      <c r="C49" s="160"/>
      <c r="D49" s="159"/>
      <c r="E49" s="160"/>
      <c r="F49" s="159"/>
      <c r="G49" s="160"/>
      <c r="H49" s="159"/>
      <c r="I49" s="160"/>
      <c r="J49" s="159"/>
      <c r="K49" s="160"/>
      <c r="L49" s="159"/>
      <c r="M49" s="160"/>
      <c r="N49" s="159"/>
      <c r="O49" s="160"/>
    </row>
    <row r="50" spans="2:15" ht="12.75">
      <c r="B50" s="159"/>
      <c r="C50" s="160"/>
      <c r="D50" s="159"/>
      <c r="E50" s="160"/>
      <c r="F50" s="159"/>
      <c r="G50" s="160"/>
      <c r="H50" s="159"/>
      <c r="I50" s="160"/>
      <c r="J50" s="159"/>
      <c r="K50" s="160"/>
      <c r="L50" s="159"/>
      <c r="M50" s="160"/>
      <c r="N50" s="159"/>
      <c r="O50" s="160"/>
    </row>
    <row r="51" spans="2:15" ht="12.75">
      <c r="B51" s="159"/>
      <c r="C51" s="160"/>
      <c r="D51" s="159"/>
      <c r="E51" s="160"/>
      <c r="F51" s="159"/>
      <c r="G51" s="160"/>
      <c r="H51" s="159"/>
      <c r="I51" s="160"/>
      <c r="J51" s="159"/>
      <c r="K51" s="160"/>
      <c r="L51" s="159"/>
      <c r="M51" s="160"/>
      <c r="N51" s="159"/>
      <c r="O51" s="160"/>
    </row>
    <row r="52" spans="2:15" ht="12.75">
      <c r="B52" s="159"/>
      <c r="C52" s="160"/>
      <c r="D52" s="159"/>
      <c r="E52" s="160"/>
      <c r="F52" s="159"/>
      <c r="G52" s="160"/>
      <c r="H52" s="159"/>
      <c r="I52" s="160"/>
      <c r="J52" s="159"/>
      <c r="K52" s="160"/>
      <c r="L52" s="159"/>
      <c r="M52" s="160"/>
      <c r="N52" s="159"/>
      <c r="O52" s="160"/>
    </row>
    <row r="53" spans="2:15" ht="12.75">
      <c r="B53" s="161"/>
      <c r="C53" s="162"/>
      <c r="D53" s="159"/>
      <c r="E53" s="160"/>
      <c r="F53" s="161"/>
      <c r="G53" s="162"/>
      <c r="H53" s="159"/>
      <c r="I53" s="160"/>
      <c r="J53" s="161"/>
      <c r="K53" s="162"/>
      <c r="L53" s="159"/>
      <c r="M53" s="160"/>
      <c r="N53" s="161"/>
      <c r="O53" s="162"/>
    </row>
    <row r="54" spans="5:13" ht="12.75">
      <c r="E54" s="3"/>
      <c r="F54" s="4"/>
      <c r="G54" s="4"/>
      <c r="H54" s="4"/>
      <c r="I54" s="4"/>
      <c r="J54" s="4"/>
      <c r="K54" s="4"/>
      <c r="L54" s="4"/>
      <c r="M54" s="3"/>
    </row>
    <row r="55" spans="5:13" ht="12.75">
      <c r="E55" s="14"/>
      <c r="F55" s="15"/>
      <c r="G55" s="15"/>
      <c r="H55" s="180" t="s">
        <v>31</v>
      </c>
      <c r="I55" s="154"/>
      <c r="J55" s="4"/>
      <c r="K55" s="4"/>
      <c r="L55" s="4"/>
      <c r="M55" s="3"/>
    </row>
    <row r="56" spans="8:12" ht="12.75">
      <c r="H56" s="12"/>
      <c r="I56" s="11"/>
      <c r="J56" s="12"/>
      <c r="K56" s="12"/>
      <c r="L56" s="12"/>
    </row>
  </sheetData>
  <sheetProtection/>
  <mergeCells count="144">
    <mergeCell ref="Q39:Q40"/>
    <mergeCell ref="Q41:Q42"/>
    <mergeCell ref="Q43:Q44"/>
    <mergeCell ref="Q45:Q46"/>
    <mergeCell ref="Q47:Q48"/>
    <mergeCell ref="Q19:Q20"/>
    <mergeCell ref="Q21:Q22"/>
    <mergeCell ref="Q23:Q24"/>
    <mergeCell ref="Q25:Q26"/>
    <mergeCell ref="Q27:Q28"/>
    <mergeCell ref="Q37:Q38"/>
    <mergeCell ref="AA47:AD48"/>
    <mergeCell ref="AA43:AD44"/>
    <mergeCell ref="T45:W46"/>
    <mergeCell ref="X45:X46"/>
    <mergeCell ref="Y45:Y46"/>
    <mergeCell ref="Z45:Z46"/>
    <mergeCell ref="X43:X44"/>
    <mergeCell ref="Y43:Y44"/>
    <mergeCell ref="Z43:Z44"/>
    <mergeCell ref="AA37:AD38"/>
    <mergeCell ref="AA45:AD46"/>
    <mergeCell ref="Y39:Y40"/>
    <mergeCell ref="Z39:Z40"/>
    <mergeCell ref="AA39:AD40"/>
    <mergeCell ref="T41:W42"/>
    <mergeCell ref="X41:X42"/>
    <mergeCell ref="Y41:Y42"/>
    <mergeCell ref="Z41:Z42"/>
    <mergeCell ref="AA41:AD42"/>
    <mergeCell ref="Y25:Y26"/>
    <mergeCell ref="Z25:Z26"/>
    <mergeCell ref="AA25:AD26"/>
    <mergeCell ref="X27:X28"/>
    <mergeCell ref="Y27:Y28"/>
    <mergeCell ref="Z27:Z28"/>
    <mergeCell ref="AA27:AD28"/>
    <mergeCell ref="AA19:AD20"/>
    <mergeCell ref="T21:W22"/>
    <mergeCell ref="X21:X22"/>
    <mergeCell ref="Y21:Y22"/>
    <mergeCell ref="Z21:Z22"/>
    <mergeCell ref="AA21:AD22"/>
    <mergeCell ref="L30:M35"/>
    <mergeCell ref="D48:E53"/>
    <mergeCell ref="H48:I53"/>
    <mergeCell ref="L48:M53"/>
    <mergeCell ref="T17:W18"/>
    <mergeCell ref="AA17:AD18"/>
    <mergeCell ref="X17:X18"/>
    <mergeCell ref="Z17:Z18"/>
    <mergeCell ref="Y17:Y18"/>
    <mergeCell ref="T19:W20"/>
    <mergeCell ref="B48:C53"/>
    <mergeCell ref="F48:G53"/>
    <mergeCell ref="J48:K53"/>
    <mergeCell ref="N48:O53"/>
    <mergeCell ref="H55:I55"/>
    <mergeCell ref="B47:C47"/>
    <mergeCell ref="F47:G47"/>
    <mergeCell ref="J47:K47"/>
    <mergeCell ref="N47:O47"/>
    <mergeCell ref="R47:S48"/>
    <mergeCell ref="H43:I43"/>
    <mergeCell ref="R43:S44"/>
    <mergeCell ref="AE43:AF44"/>
    <mergeCell ref="AE47:AF48"/>
    <mergeCell ref="T43:W44"/>
    <mergeCell ref="T47:W48"/>
    <mergeCell ref="X47:X48"/>
    <mergeCell ref="Y47:Y48"/>
    <mergeCell ref="Z47:Z48"/>
    <mergeCell ref="D45:E45"/>
    <mergeCell ref="L45:M45"/>
    <mergeCell ref="R45:S46"/>
    <mergeCell ref="AE45:AF46"/>
    <mergeCell ref="R39:S40"/>
    <mergeCell ref="AE39:AF40"/>
    <mergeCell ref="R41:S42"/>
    <mergeCell ref="AE41:AF42"/>
    <mergeCell ref="T39:W40"/>
    <mergeCell ref="X39:X40"/>
    <mergeCell ref="R36:S36"/>
    <mergeCell ref="T36:AD36"/>
    <mergeCell ref="AE36:AF36"/>
    <mergeCell ref="H37:I37"/>
    <mergeCell ref="R37:S38"/>
    <mergeCell ref="AE37:AF38"/>
    <mergeCell ref="T37:W38"/>
    <mergeCell ref="X37:X38"/>
    <mergeCell ref="Y37:Y38"/>
    <mergeCell ref="Z37:Z38"/>
    <mergeCell ref="B29:C29"/>
    <mergeCell ref="F29:G29"/>
    <mergeCell ref="J29:K29"/>
    <mergeCell ref="N29:O29"/>
    <mergeCell ref="B30:C35"/>
    <mergeCell ref="F30:G35"/>
    <mergeCell ref="J30:K35"/>
    <mergeCell ref="N30:O35"/>
    <mergeCell ref="D30:E35"/>
    <mergeCell ref="H30:I35"/>
    <mergeCell ref="H25:I25"/>
    <mergeCell ref="R25:S26"/>
    <mergeCell ref="AE25:AF26"/>
    <mergeCell ref="D27:E27"/>
    <mergeCell ref="L27:M27"/>
    <mergeCell ref="R27:S28"/>
    <mergeCell ref="AE27:AF28"/>
    <mergeCell ref="T27:W28"/>
    <mergeCell ref="T25:W26"/>
    <mergeCell ref="X25:X26"/>
    <mergeCell ref="R21:S22"/>
    <mergeCell ref="AE21:AF22"/>
    <mergeCell ref="R23:S24"/>
    <mergeCell ref="AE23:AF24"/>
    <mergeCell ref="T23:W24"/>
    <mergeCell ref="X23:X24"/>
    <mergeCell ref="Y23:Y24"/>
    <mergeCell ref="Z23:Z24"/>
    <mergeCell ref="AA23:AD24"/>
    <mergeCell ref="T16:AD16"/>
    <mergeCell ref="AE16:AF16"/>
    <mergeCell ref="R17:S18"/>
    <mergeCell ref="AE17:AF18"/>
    <mergeCell ref="H19:I19"/>
    <mergeCell ref="R19:S20"/>
    <mergeCell ref="AE19:AF20"/>
    <mergeCell ref="X19:X20"/>
    <mergeCell ref="Y19:Y20"/>
    <mergeCell ref="Z19:Z20"/>
    <mergeCell ref="N11:O11"/>
    <mergeCell ref="B12:C17"/>
    <mergeCell ref="F12:G17"/>
    <mergeCell ref="J12:K17"/>
    <mergeCell ref="N12:O17"/>
    <mergeCell ref="R16:S16"/>
    <mergeCell ref="Q17:Q18"/>
    <mergeCell ref="H7:I7"/>
    <mergeCell ref="D9:E9"/>
    <mergeCell ref="L9:M9"/>
    <mergeCell ref="B11:C11"/>
    <mergeCell ref="F11:G11"/>
    <mergeCell ref="J11:K11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sg16f54</dc:creator>
  <cp:keywords/>
  <dc:description/>
  <cp:lastModifiedBy>KSC</cp:lastModifiedBy>
  <cp:lastPrinted>2023-08-28T09:28:33Z</cp:lastPrinted>
  <dcterms:created xsi:type="dcterms:W3CDTF">2004-07-27T06:38:06Z</dcterms:created>
  <dcterms:modified xsi:type="dcterms:W3CDTF">2023-09-05T01:21:20Z</dcterms:modified>
  <cp:category/>
  <cp:version/>
  <cp:contentType/>
  <cp:contentStatus/>
</cp:coreProperties>
</file>